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65" windowHeight="2910" activeTab="0"/>
  </bookViews>
  <sheets>
    <sheet name="Cover" sheetId="1" r:id="rId1"/>
    <sheet name="Test Summary" sheetId="2" r:id="rId2"/>
    <sheet name="Usage Summary" sheetId="3" r:id="rId3"/>
    <sheet name="PieCharts" sheetId="4" r:id="rId4"/>
    <sheet name="Compatibility" sheetId="5" r:id="rId5"/>
    <sheet name="EDNS0 Summary" sheetId="6" r:id="rId6"/>
  </sheets>
  <definedNames/>
  <calcPr fullCalcOnLoad="1"/>
</workbook>
</file>

<file path=xl/sharedStrings.xml><?xml version="1.0" encoding="utf-8"?>
<sst xmlns="http://schemas.openxmlformats.org/spreadsheetml/2006/main" count="574" uniqueCount="156">
  <si>
    <t>Linksys</t>
  </si>
  <si>
    <t>2Wire</t>
  </si>
  <si>
    <t>SMC</t>
  </si>
  <si>
    <t>Belkin</t>
  </si>
  <si>
    <t>D-Link</t>
  </si>
  <si>
    <t>Actiontec</t>
  </si>
  <si>
    <t>Westell</t>
  </si>
  <si>
    <t>Apple</t>
  </si>
  <si>
    <t>Netopia</t>
  </si>
  <si>
    <t>Cisco</t>
  </si>
  <si>
    <t>SonicWALL</t>
  </si>
  <si>
    <t>Juniper</t>
  </si>
  <si>
    <t>WatchGuard</t>
  </si>
  <si>
    <t>WRT54G</t>
  </si>
  <si>
    <t>WRT150N</t>
  </si>
  <si>
    <t>BEFSR41</t>
  </si>
  <si>
    <t>270HG-DHCP</t>
  </si>
  <si>
    <t>DI-604</t>
  </si>
  <si>
    <t>DIR-655</t>
  </si>
  <si>
    <t>MI424-WR</t>
  </si>
  <si>
    <t>327W</t>
  </si>
  <si>
    <t>Airport Express</t>
  </si>
  <si>
    <t>3387WG-VGx</t>
  </si>
  <si>
    <t>TZ-150</t>
  </si>
  <si>
    <t>SSG-5</t>
  </si>
  <si>
    <t>Firebox X5w</t>
  </si>
  <si>
    <t>NAT Source Port Randomization</t>
  </si>
  <si>
    <t>Poor</t>
  </si>
  <si>
    <t>OK</t>
  </si>
  <si>
    <t>FAIL</t>
  </si>
  <si>
    <t>n/a</t>
  </si>
  <si>
    <t>Thomson</t>
  </si>
  <si>
    <t>Netgear</t>
  </si>
  <si>
    <t>Draytek</t>
  </si>
  <si>
    <t>Zyxel</t>
  </si>
  <si>
    <t>WAG200G</t>
  </si>
  <si>
    <t>WAG54GS</t>
  </si>
  <si>
    <t>ST546</t>
  </si>
  <si>
    <t>DG834G</t>
  </si>
  <si>
    <t>Vigor 2700</t>
  </si>
  <si>
    <t>P660H-D1</t>
  </si>
  <si>
    <t>MIX</t>
  </si>
  <si>
    <t>c871</t>
  </si>
  <si>
    <t>FAIL &gt; 512</t>
  </si>
  <si>
    <t>FAIL &gt; 1472</t>
  </si>
  <si>
    <t>OK*</t>
  </si>
  <si>
    <t>WBR14-G2</t>
  </si>
  <si>
    <t>Make/Model</t>
  </si>
  <si>
    <t>TOTAL</t>
  </si>
  <si>
    <t xml:space="preserve"> 2Wire</t>
  </si>
  <si>
    <t xml:space="preserve"> Actiontec</t>
  </si>
  <si>
    <t xml:space="preserve"> Apple</t>
  </si>
  <si>
    <t xml:space="preserve"> Belkin</t>
  </si>
  <si>
    <t xml:space="preserve"> Cisco</t>
  </si>
  <si>
    <t xml:space="preserve"> D-Link</t>
  </si>
  <si>
    <t xml:space="preserve"> Draytek</t>
  </si>
  <si>
    <t xml:space="preserve"> Juniper</t>
  </si>
  <si>
    <t xml:space="preserve"> Linksys</t>
  </si>
  <si>
    <t xml:space="preserve"> Netgear</t>
  </si>
  <si>
    <t xml:space="preserve"> Netopia</t>
  </si>
  <si>
    <t xml:space="preserve"> SMC</t>
  </si>
  <si>
    <t xml:space="preserve"> SonicWALL</t>
  </si>
  <si>
    <t xml:space="preserve"> Thomson</t>
  </si>
  <si>
    <t xml:space="preserve"> WatchGuard</t>
  </si>
  <si>
    <t xml:space="preserve"> Westell</t>
  </si>
  <si>
    <t xml:space="preserve"> ZyXEL</t>
  </si>
  <si>
    <t>FAIL &gt; 1464</t>
  </si>
  <si>
    <t>Great</t>
  </si>
  <si>
    <t>N1 (F5D8631)</t>
  </si>
  <si>
    <t>P660RU-T1</t>
  </si>
  <si>
    <t>N   (F5D8233)</t>
  </si>
  <si>
    <t>N/A</t>
  </si>
  <si>
    <t>&gt;512</t>
  </si>
  <si>
    <t>&gt;MTU</t>
  </si>
  <si>
    <t>Make and Model</t>
  </si>
  <si>
    <t>Client Bufsize</t>
  </si>
  <si>
    <t>512 bytes</t>
  </si>
  <si>
    <t>1024 bytes</t>
  </si>
  <si>
    <t>1536 bytes</t>
  </si>
  <si>
    <t>2048 bytes</t>
  </si>
  <si>
    <t>4096 bytes</t>
  </si>
  <si>
    <t>Max DNS UDP Rsp</t>
  </si>
  <si>
    <t>Expected Rsp</t>
  </si>
  <si>
    <t>TC</t>
  </si>
  <si>
    <t>N   F5D8233</t>
  </si>
  <si>
    <t>N1 F5D8631</t>
  </si>
  <si>
    <t>C871</t>
  </si>
  <si>
    <t>Severity</t>
  </si>
  <si>
    <t>Behavior</t>
  </si>
  <si>
    <t>Responds with complete, valid rsp (TXT &lt;= Bufsize)</t>
  </si>
  <si>
    <t>Responds with TC=1 when expected (TXT &gt; Bufsize)</t>
  </si>
  <si>
    <t>Rejects EDNS0 with FORMERR</t>
  </si>
  <si>
    <t>Responds with TC=1 when unexpected (TXT &lt;= Bufsize)</t>
  </si>
  <si>
    <t>Returns malformed truncated response with TC=0</t>
  </si>
  <si>
    <t>Returns reponse from unexpected source</t>
  </si>
  <si>
    <t>N/A (does not proxy DNS over UDP)</t>
  </si>
  <si>
    <t>Max UDP response length (bytes)</t>
  </si>
  <si>
    <t>All requests successful</t>
  </si>
  <si>
    <t>Graceful Reject/Truncate responses</t>
  </si>
  <si>
    <t>Missing or Malformed responses</t>
  </si>
  <si>
    <t>DNSSEC Implications</t>
  </si>
  <si>
    <t>Cannot proxy DNSSEC at all</t>
  </si>
  <si>
    <t>http://download.nominet.org.uk/dnssec-cpe/DNSSEC-CPE-Summary-Results.xls</t>
  </si>
  <si>
    <t>Summary Results Worksheet</t>
  </si>
  <si>
    <t>Full report available at</t>
  </si>
  <si>
    <t>http://download.nominet.org.uk/dnssec-cpe/DNSSEC-CPE-Report.pdf</t>
  </si>
  <si>
    <t xml:space="preserve"> Proxy DNS over UDP</t>
  </si>
  <si>
    <t xml:space="preserve"> Proxy DNS over TCP</t>
  </si>
  <si>
    <t xml:space="preserve"> A. EDNS0 Compatibility</t>
  </si>
  <si>
    <t xml:space="preserve"> B. Signed Domain Compatibility</t>
  </si>
  <si>
    <t xml:space="preserve"> E. Request Flag Compatibility</t>
  </si>
  <si>
    <t xml:space="preserve"> D. Checking Disabled Compatibility</t>
  </si>
  <si>
    <t xml:space="preserve"> C. DNSSEC OK Compatibility</t>
  </si>
  <si>
    <t xml:space="preserve">No Proxy </t>
  </si>
  <si>
    <t>UDP Proxy   Transport Tests</t>
  </si>
  <si>
    <t>TCP Proxy</t>
  </si>
  <si>
    <t>UDP Proxy                          DNSSEC Tests</t>
  </si>
  <si>
    <t xml:space="preserve"> Route DNS to Upstream Resolver</t>
  </si>
  <si>
    <t>Returns no response (includes incomplete fragments)</t>
  </si>
  <si>
    <t>Test Report:</t>
  </si>
  <si>
    <t>DNSSEC Impact on Broadband Routers and Firewalls</t>
  </si>
  <si>
    <t>Ray Bellis, Nominet UK</t>
  </si>
  <si>
    <t>Lisa Phifer, Core Competence</t>
  </si>
  <si>
    <t>September, 2008</t>
  </si>
  <si>
    <t>FAIL &gt; 1500</t>
  </si>
  <si>
    <t>Proxy DNSSEC responses &lt;= 4096 bytes</t>
  </si>
  <si>
    <t>Proxy DNSSEC responses &lt;= MTU</t>
  </si>
  <si>
    <t>Proxy DNSSEC responses &lt;= 512 bytes</t>
  </si>
  <si>
    <t>512 (one RFC1035 packet)</t>
  </si>
  <si>
    <t>1464-1500 (MTU constrained)</t>
  </si>
  <si>
    <t>4096 (server's max bufsize)</t>
  </si>
  <si>
    <t>512</t>
  </si>
  <si>
    <t>Zero (cannot proxy UDP)</t>
  </si>
  <si>
    <t>Route</t>
  </si>
  <si>
    <t>Varies</t>
  </si>
  <si>
    <t>Proxy</t>
  </si>
  <si>
    <t xml:space="preserve"> Routes DNSSEC (TCP and UDP)</t>
  </si>
  <si>
    <t>Proxies DNSSEC (UDP Only)</t>
  </si>
  <si>
    <t>YES</t>
  </si>
  <si>
    <t>NO</t>
  </si>
  <si>
    <t xml:space="preserve">Configurable DHCP DNS </t>
  </si>
  <si>
    <t xml:space="preserve"> Out of the Box Usage Mode</t>
  </si>
  <si>
    <t>DHCP DNS</t>
  </si>
  <si>
    <t>Out-of-the-Box Usage Mode</t>
  </si>
  <si>
    <t>DNSSEC Compatibility</t>
  </si>
  <si>
    <t>Fully DNSSEC compatible when used with factory defaults</t>
  </si>
  <si>
    <t>Fully DNSSEC compatible when reconfigured to route DNS queries</t>
  </si>
  <si>
    <t>Cannot be reconfigured to avoid proxy DNSSEC incompatibilties</t>
  </si>
  <si>
    <t xml:space="preserve"> Cisco </t>
  </si>
  <si>
    <t>Target Environment</t>
  </si>
  <si>
    <t>Residential</t>
  </si>
  <si>
    <t>SOHO</t>
  </si>
  <si>
    <t>Table 2. Test Result Summary</t>
  </si>
  <si>
    <t>Table 3. "Out of the Box" Usage Summary</t>
  </si>
  <si>
    <t>Figure 4. EDNS0 Compatibility</t>
  </si>
  <si>
    <t>Behavior for requests exceeding proxy's limit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</si>
</sst>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-mmm;@"/>
  </numFmts>
  <fonts count="5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0"/>
      <color indexed="14"/>
      <name val="Arial"/>
      <family val="0"/>
    </font>
    <font>
      <sz val="10"/>
      <color indexed="8"/>
      <name val="Arial"/>
      <family val="0"/>
    </font>
    <font>
      <b/>
      <u val="single"/>
      <sz val="8"/>
      <color indexed="8"/>
      <name val="Arial"/>
      <family val="2"/>
    </font>
    <font>
      <sz val="8"/>
      <color indexed="14"/>
      <name val="Arial"/>
      <family val="2"/>
    </font>
    <font>
      <sz val="10"/>
      <color indexed="20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8"/>
      <name val="Calibri"/>
      <family val="2"/>
    </font>
    <font>
      <sz val="11"/>
      <color indexed="2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5"/>
      <name val="Calibri"/>
      <family val="2"/>
    </font>
    <font>
      <sz val="11"/>
      <color indexed="15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1"/>
      <color indexed="29"/>
      <name val="Calibri"/>
      <family val="2"/>
    </font>
    <font>
      <sz val="11"/>
      <color indexed="9"/>
      <name val="Calibri"/>
      <family val="2"/>
    </font>
    <font>
      <sz val="11"/>
      <color indexed="29"/>
      <name val="Calibri"/>
      <family val="2"/>
    </font>
    <font>
      <sz val="10"/>
      <color indexed="29"/>
      <name val="Arial"/>
      <family val="0"/>
    </font>
    <font>
      <sz val="7.35"/>
      <color indexed="29"/>
      <name val="Arial"/>
      <family val="0"/>
    </font>
    <font>
      <b/>
      <sz val="10"/>
      <color indexed="29"/>
      <name val="Arial"/>
      <family val="0"/>
    </font>
    <font>
      <sz val="9.2"/>
      <color indexed="29"/>
      <name val="Arial"/>
      <family val="0"/>
    </font>
    <font>
      <sz val="9"/>
      <color indexed="29"/>
      <name val="Arial"/>
      <family val="0"/>
    </font>
    <font>
      <sz val="9.5"/>
      <color indexed="29"/>
      <name val="Arial"/>
      <family val="0"/>
    </font>
    <font>
      <sz val="9.75"/>
      <color indexed="2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57" applyFont="1" applyAlignment="1">
      <alignment horizontal="center" textRotation="75"/>
      <protection/>
    </xf>
    <xf numFmtId="0" fontId="0" fillId="0" borderId="0" xfId="57" applyFont="1" applyAlignment="1">
      <alignment textRotation="75"/>
      <protection/>
    </xf>
    <xf numFmtId="0" fontId="1" fillId="33" borderId="10" xfId="57" applyNumberFormat="1" applyFont="1" applyFill="1" applyBorder="1" applyAlignment="1">
      <alignment horizontal="center"/>
      <protection/>
    </xf>
    <xf numFmtId="0" fontId="1" fillId="34" borderId="10" xfId="57" applyNumberFormat="1" applyFont="1" applyFill="1" applyBorder="1" applyAlignment="1">
      <alignment horizontal="center"/>
      <protection/>
    </xf>
    <xf numFmtId="0" fontId="0" fillId="0" borderId="0" xfId="57" applyFont="1">
      <alignment/>
      <protection/>
    </xf>
    <xf numFmtId="0" fontId="1" fillId="33" borderId="10" xfId="57" applyNumberFormat="1" applyFont="1" applyFill="1" applyBorder="1" applyAlignment="1">
      <alignment horizontal="center" wrapText="1"/>
      <protection/>
    </xf>
    <xf numFmtId="0" fontId="1" fillId="34" borderId="10" xfId="57" applyNumberFormat="1" applyFont="1" applyFill="1" applyBorder="1" applyAlignment="1">
      <alignment horizontal="center" wrapText="1"/>
      <protection/>
    </xf>
    <xf numFmtId="0" fontId="1" fillId="34" borderId="11" xfId="57" applyNumberFormat="1" applyFont="1" applyFill="1" applyBorder="1" applyAlignment="1">
      <alignment horizontal="center"/>
      <protection/>
    </xf>
    <xf numFmtId="0" fontId="1" fillId="33" borderId="11" xfId="57" applyNumberFormat="1" applyFont="1" applyFill="1" applyBorder="1" applyAlignment="1">
      <alignment horizontal="center"/>
      <protection/>
    </xf>
    <xf numFmtId="0" fontId="0" fillId="0" borderId="12" xfId="57" applyFont="1" applyBorder="1">
      <alignment/>
      <protection/>
    </xf>
    <xf numFmtId="0" fontId="0" fillId="35" borderId="0" xfId="0" applyFont="1" applyFill="1" applyAlignment="1">
      <alignment/>
    </xf>
    <xf numFmtId="0" fontId="1" fillId="35" borderId="0" xfId="57" applyNumberFormat="1" applyFont="1" applyFill="1" applyBorder="1" applyAlignment="1">
      <alignment horizontal="center" textRotation="75"/>
      <protection/>
    </xf>
    <xf numFmtId="0" fontId="1" fillId="35" borderId="0" xfId="57" applyNumberFormat="1" applyFont="1" applyFill="1" applyBorder="1" applyAlignment="1">
      <alignment horizontal="center"/>
      <protection/>
    </xf>
    <xf numFmtId="0" fontId="1" fillId="35" borderId="0" xfId="57" applyNumberFormat="1" applyFont="1" applyFill="1" applyBorder="1" applyAlignment="1">
      <alignment horizontal="center" wrapText="1"/>
      <protection/>
    </xf>
    <xf numFmtId="0" fontId="1" fillId="35" borderId="0" xfId="57" applyFont="1" applyFill="1" applyBorder="1" applyAlignment="1">
      <alignment horizontal="center"/>
      <protection/>
    </xf>
    <xf numFmtId="0" fontId="0" fillId="35" borderId="0" xfId="57" applyFont="1" applyFill="1">
      <alignment/>
      <protection/>
    </xf>
    <xf numFmtId="0" fontId="0" fillId="35" borderId="0" xfId="57" applyFont="1" applyFill="1" applyBorder="1">
      <alignment/>
      <protection/>
    </xf>
    <xf numFmtId="49" fontId="1" fillId="0" borderId="13" xfId="57" applyNumberFormat="1" applyFont="1" applyFill="1" applyBorder="1" applyAlignment="1">
      <alignment horizontal="left"/>
      <protection/>
    </xf>
    <xf numFmtId="49" fontId="1" fillId="0" borderId="14" xfId="57" applyNumberFormat="1" applyFont="1" applyFill="1" applyBorder="1" applyAlignment="1">
      <alignment horizontal="left"/>
      <protection/>
    </xf>
    <xf numFmtId="0" fontId="1" fillId="0" borderId="14" xfId="57" applyNumberFormat="1" applyFont="1" applyFill="1" applyBorder="1" applyAlignment="1">
      <alignment wrapText="1"/>
      <protection/>
    </xf>
    <xf numFmtId="0" fontId="1" fillId="0" borderId="15" xfId="57" applyNumberFormat="1" applyFont="1" applyFill="1" applyBorder="1" applyAlignment="1">
      <alignment wrapText="1"/>
      <protection/>
    </xf>
    <xf numFmtId="0" fontId="1" fillId="0" borderId="16" xfId="57" applyNumberFormat="1" applyFont="1" applyFill="1" applyBorder="1" applyAlignment="1">
      <alignment wrapText="1"/>
      <protection/>
    </xf>
    <xf numFmtId="0" fontId="1" fillId="34" borderId="17" xfId="57" applyNumberFormat="1" applyFont="1" applyFill="1" applyBorder="1" applyAlignment="1">
      <alignment horizontal="center" wrapText="1"/>
      <protection/>
    </xf>
    <xf numFmtId="0" fontId="2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/>
    </xf>
    <xf numFmtId="0" fontId="7" fillId="0" borderId="19" xfId="0" applyNumberFormat="1" applyFont="1" applyFill="1" applyBorder="1" applyAlignment="1">
      <alignment/>
    </xf>
    <xf numFmtId="0" fontId="7" fillId="36" borderId="20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/>
    </xf>
    <xf numFmtId="0" fontId="7" fillId="0" borderId="22" xfId="0" applyNumberFormat="1" applyFont="1" applyFill="1" applyBorder="1" applyAlignment="1">
      <alignment/>
    </xf>
    <xf numFmtId="0" fontId="8" fillId="37" borderId="10" xfId="0" applyNumberFormat="1" applyFont="1" applyFill="1" applyBorder="1" applyAlignment="1" applyProtection="1">
      <alignment/>
      <protection/>
    </xf>
    <xf numFmtId="0" fontId="9" fillId="38" borderId="10" xfId="0" applyNumberFormat="1" applyFont="1" applyFill="1" applyBorder="1" applyAlignment="1" applyProtection="1">
      <alignment/>
      <protection/>
    </xf>
    <xf numFmtId="0" fontId="9" fillId="39" borderId="10" xfId="0" applyNumberFormat="1" applyFont="1" applyFill="1" applyBorder="1" applyAlignment="1">
      <alignment/>
    </xf>
    <xf numFmtId="0" fontId="7" fillId="40" borderId="10" xfId="0" applyNumberFormat="1" applyFont="1" applyFill="1" applyBorder="1" applyAlignment="1">
      <alignment horizontal="center"/>
    </xf>
    <xf numFmtId="0" fontId="9" fillId="41" borderId="10" xfId="0" applyNumberFormat="1" applyFont="1" applyFill="1" applyBorder="1" applyAlignment="1">
      <alignment/>
    </xf>
    <xf numFmtId="0" fontId="9" fillId="42" borderId="10" xfId="0" applyNumberFormat="1" applyFont="1" applyFill="1" applyBorder="1" applyAlignment="1">
      <alignment/>
    </xf>
    <xf numFmtId="0" fontId="7" fillId="43" borderId="10" xfId="0" applyNumberFormat="1" applyFont="1" applyFill="1" applyBorder="1" applyAlignment="1">
      <alignment horizontal="center"/>
    </xf>
    <xf numFmtId="0" fontId="7" fillId="41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1" fillId="37" borderId="10" xfId="0" applyNumberFormat="1" applyFont="1" applyFill="1" applyBorder="1" applyAlignment="1">
      <alignment/>
    </xf>
    <xf numFmtId="0" fontId="7" fillId="38" borderId="10" xfId="0" applyNumberFormat="1" applyFont="1" applyFill="1" applyBorder="1" applyAlignment="1">
      <alignment/>
    </xf>
    <xf numFmtId="0" fontId="7" fillId="36" borderId="10" xfId="0" applyNumberFormat="1" applyFont="1" applyFill="1" applyBorder="1" applyAlignment="1">
      <alignment/>
    </xf>
    <xf numFmtId="0" fontId="7" fillId="40" borderId="10" xfId="0" applyNumberFormat="1" applyFont="1" applyFill="1" applyBorder="1" applyAlignment="1">
      <alignment/>
    </xf>
    <xf numFmtId="0" fontId="7" fillId="39" borderId="10" xfId="0" applyNumberFormat="1" applyFont="1" applyFill="1" applyBorder="1" applyAlignment="1">
      <alignment/>
    </xf>
    <xf numFmtId="0" fontId="7" fillId="42" borderId="1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0" fontId="7" fillId="43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wrapText="1"/>
    </xf>
    <xf numFmtId="0" fontId="1" fillId="43" borderId="10" xfId="57" applyNumberFormat="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/>
    </xf>
    <xf numFmtId="0" fontId="1" fillId="34" borderId="23" xfId="57" applyNumberFormat="1" applyFont="1" applyFill="1" applyBorder="1" applyAlignment="1">
      <alignment horizontal="center" wrapText="1"/>
      <protection/>
    </xf>
    <xf numFmtId="0" fontId="0" fillId="35" borderId="0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9" fillId="35" borderId="25" xfId="0" applyNumberFormat="1" applyFont="1" applyFill="1" applyBorder="1" applyAlignment="1">
      <alignment/>
    </xf>
    <xf numFmtId="0" fontId="9" fillId="35" borderId="0" xfId="0" applyNumberFormat="1" applyFon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/>
    </xf>
    <xf numFmtId="0" fontId="12" fillId="35" borderId="0" xfId="0" applyNumberFormat="1" applyFont="1" applyFill="1" applyBorder="1" applyAlignment="1">
      <alignment/>
    </xf>
    <xf numFmtId="0" fontId="9" fillId="35" borderId="0" xfId="0" applyNumberFormat="1" applyFont="1" applyFill="1" applyBorder="1" applyAlignment="1">
      <alignment wrapText="1"/>
    </xf>
    <xf numFmtId="0" fontId="7" fillId="35" borderId="0" xfId="0" applyNumberFormat="1" applyFont="1" applyFill="1" applyBorder="1" applyAlignment="1">
      <alignment/>
    </xf>
    <xf numFmtId="0" fontId="7" fillId="35" borderId="0" xfId="0" applyNumberFormat="1" applyFont="1" applyFill="1" applyBorder="1" applyAlignment="1">
      <alignment wrapText="1"/>
    </xf>
    <xf numFmtId="0" fontId="3" fillId="35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7" fillId="35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7" fillId="35" borderId="0" xfId="0" applyNumberFormat="1" applyFont="1" applyFill="1" applyBorder="1" applyAlignment="1">
      <alignment horizontal="right" wrapText="1"/>
    </xf>
    <xf numFmtId="0" fontId="7" fillId="35" borderId="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49" fontId="7" fillId="0" borderId="2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0" fillId="35" borderId="0" xfId="58" applyFont="1" applyFill="1" applyBorder="1">
      <alignment/>
      <protection/>
    </xf>
    <xf numFmtId="0" fontId="0" fillId="35" borderId="0" xfId="58" applyFill="1" applyBorder="1">
      <alignment/>
      <protection/>
    </xf>
    <xf numFmtId="0" fontId="0" fillId="0" borderId="0" xfId="58">
      <alignment/>
      <protection/>
    </xf>
    <xf numFmtId="0" fontId="0" fillId="35" borderId="0" xfId="58" applyFill="1" applyAlignment="1">
      <alignment horizontal="center"/>
      <protection/>
    </xf>
    <xf numFmtId="49" fontId="1" fillId="0" borderId="26" xfId="57" applyNumberFormat="1" applyFont="1" applyFill="1" applyBorder="1" applyAlignment="1">
      <alignment horizontal="left"/>
      <protection/>
    </xf>
    <xf numFmtId="0" fontId="0" fillId="35" borderId="0" xfId="58" applyFill="1">
      <alignment/>
      <protection/>
    </xf>
    <xf numFmtId="49" fontId="1" fillId="0" borderId="27" xfId="57" applyNumberFormat="1" applyFont="1" applyFill="1" applyBorder="1" applyAlignment="1">
      <alignment horizontal="left"/>
      <protection/>
    </xf>
    <xf numFmtId="0" fontId="1" fillId="33" borderId="28" xfId="57" applyNumberFormat="1" applyFont="1" applyFill="1" applyBorder="1" applyAlignment="1">
      <alignment horizontal="center" wrapText="1"/>
      <protection/>
    </xf>
    <xf numFmtId="0" fontId="1" fillId="34" borderId="28" xfId="57" applyNumberFormat="1" applyFont="1" applyFill="1" applyBorder="1" applyAlignment="1">
      <alignment horizontal="center" wrapText="1"/>
      <protection/>
    </xf>
    <xf numFmtId="0" fontId="1" fillId="0" borderId="27" xfId="57" applyNumberFormat="1" applyFont="1" applyFill="1" applyBorder="1" applyAlignment="1">
      <alignment wrapText="1"/>
      <protection/>
    </xf>
    <xf numFmtId="0" fontId="1" fillId="0" borderId="29" xfId="57" applyNumberFormat="1" applyFont="1" applyFill="1" applyBorder="1" applyAlignment="1">
      <alignment wrapText="1"/>
      <protection/>
    </xf>
    <xf numFmtId="0" fontId="1" fillId="0" borderId="30" xfId="57" applyNumberFormat="1" applyFont="1" applyFill="1" applyBorder="1" applyAlignment="1">
      <alignment wrapText="1"/>
      <protection/>
    </xf>
    <xf numFmtId="0" fontId="1" fillId="35" borderId="0" xfId="57" applyFont="1" applyFill="1" applyBorder="1" applyAlignment="1">
      <alignment horizontal="center" wrapText="1"/>
      <protection/>
    </xf>
    <xf numFmtId="0" fontId="0" fillId="35" borderId="0" xfId="57" applyFont="1" applyFill="1" applyBorder="1" applyAlignment="1">
      <alignment wrapText="1"/>
      <protection/>
    </xf>
    <xf numFmtId="0" fontId="0" fillId="35" borderId="0" xfId="58" applyFill="1" applyBorder="1" applyAlignment="1">
      <alignment wrapText="1"/>
      <protection/>
    </xf>
    <xf numFmtId="0" fontId="0" fillId="0" borderId="0" xfId="58" applyBorder="1">
      <alignment/>
      <protection/>
    </xf>
    <xf numFmtId="0" fontId="0" fillId="0" borderId="0" xfId="58" applyBorder="1" applyAlignment="1">
      <alignment wrapText="1"/>
      <protection/>
    </xf>
    <xf numFmtId="0" fontId="1" fillId="44" borderId="23" xfId="57" applyNumberFormat="1" applyFont="1" applyFill="1" applyBorder="1" applyAlignment="1">
      <alignment horizontal="center" wrapText="1"/>
      <protection/>
    </xf>
    <xf numFmtId="0" fontId="1" fillId="34" borderId="31" xfId="57" applyNumberFormat="1" applyFont="1" applyFill="1" applyBorder="1" applyAlignment="1">
      <alignment horizontal="center" wrapText="1"/>
      <protection/>
    </xf>
    <xf numFmtId="0" fontId="1" fillId="34" borderId="32" xfId="57" applyNumberFormat="1" applyFont="1" applyFill="1" applyBorder="1" applyAlignment="1">
      <alignment horizontal="center" wrapText="1"/>
      <protection/>
    </xf>
    <xf numFmtId="0" fontId="1" fillId="44" borderId="28" xfId="57" applyNumberFormat="1" applyFont="1" applyFill="1" applyBorder="1" applyAlignment="1">
      <alignment horizontal="center" wrapText="1"/>
      <protection/>
    </xf>
    <xf numFmtId="0" fontId="1" fillId="44" borderId="32" xfId="57" applyNumberFormat="1" applyFont="1" applyFill="1" applyBorder="1" applyAlignment="1">
      <alignment horizontal="center" wrapText="1"/>
      <protection/>
    </xf>
    <xf numFmtId="0" fontId="1" fillId="0" borderId="33" xfId="57" applyNumberFormat="1" applyFont="1" applyFill="1" applyBorder="1" applyAlignment="1">
      <alignment horizontal="center" wrapText="1"/>
      <protection/>
    </xf>
    <xf numFmtId="49" fontId="1" fillId="35" borderId="0" xfId="58" applyNumberFormat="1" applyFont="1" applyFill="1" applyBorder="1" applyAlignment="1">
      <alignment/>
      <protection/>
    </xf>
    <xf numFmtId="49" fontId="1" fillId="35" borderId="0" xfId="58" applyNumberFormat="1" applyFont="1" applyFill="1" applyAlignment="1">
      <alignment/>
      <protection/>
    </xf>
    <xf numFmtId="49" fontId="1" fillId="0" borderId="0" xfId="58" applyNumberFormat="1" applyFont="1" applyBorder="1" applyAlignment="1">
      <alignment/>
      <protection/>
    </xf>
    <xf numFmtId="49" fontId="1" fillId="0" borderId="0" xfId="58" applyNumberFormat="1" applyFont="1" applyAlignment="1">
      <alignment/>
      <protection/>
    </xf>
    <xf numFmtId="1" fontId="1" fillId="35" borderId="0" xfId="58" applyNumberFormat="1" applyFont="1" applyFill="1" applyAlignment="1">
      <alignment/>
      <protection/>
    </xf>
    <xf numFmtId="0" fontId="1" fillId="0" borderId="34" xfId="57" applyNumberFormat="1" applyFont="1" applyFill="1" applyBorder="1" applyAlignment="1">
      <alignment horizontal="center" wrapText="1"/>
      <protection/>
    </xf>
    <xf numFmtId="0" fontId="1" fillId="45" borderId="35" xfId="57" applyFont="1" applyFill="1" applyBorder="1" applyAlignment="1">
      <alignment horizontal="center" wrapText="1"/>
      <protection/>
    </xf>
    <xf numFmtId="0" fontId="1" fillId="34" borderId="35" xfId="57" applyFont="1" applyFill="1" applyBorder="1" applyAlignment="1">
      <alignment horizontal="center" wrapText="1"/>
      <protection/>
    </xf>
    <xf numFmtId="0" fontId="1" fillId="44" borderId="35" xfId="57" applyFont="1" applyFill="1" applyBorder="1" applyAlignment="1">
      <alignment horizontal="center" wrapText="1"/>
      <protection/>
    </xf>
    <xf numFmtId="0" fontId="1" fillId="45" borderId="36" xfId="57" applyFont="1" applyFill="1" applyBorder="1" applyAlignment="1">
      <alignment horizontal="center" wrapText="1"/>
      <protection/>
    </xf>
    <xf numFmtId="0" fontId="1" fillId="45" borderId="37" xfId="57" applyFont="1" applyFill="1" applyBorder="1" applyAlignment="1">
      <alignment horizontal="center" wrapText="1"/>
      <protection/>
    </xf>
    <xf numFmtId="0" fontId="1" fillId="33" borderId="38" xfId="57" applyNumberFormat="1" applyFont="1" applyFill="1" applyBorder="1" applyAlignment="1">
      <alignment horizontal="center" wrapText="1"/>
      <protection/>
    </xf>
    <xf numFmtId="0" fontId="1" fillId="34" borderId="39" xfId="57" applyNumberFormat="1" applyFont="1" applyFill="1" applyBorder="1" applyAlignment="1">
      <alignment horizontal="center" wrapText="1"/>
      <protection/>
    </xf>
    <xf numFmtId="0" fontId="1" fillId="0" borderId="40" xfId="57" applyNumberFormat="1" applyFont="1" applyFill="1" applyBorder="1" applyAlignment="1">
      <alignment horizontal="center" wrapText="1"/>
      <protection/>
    </xf>
    <xf numFmtId="0" fontId="1" fillId="0" borderId="41" xfId="57" applyNumberFormat="1" applyFont="1" applyFill="1" applyBorder="1" applyAlignment="1">
      <alignment horizontal="center" wrapText="1"/>
      <protection/>
    </xf>
    <xf numFmtId="49" fontId="1" fillId="0" borderId="38" xfId="57" applyNumberFormat="1" applyFont="1" applyFill="1" applyBorder="1" applyAlignment="1">
      <alignment horizontal="center"/>
      <protection/>
    </xf>
    <xf numFmtId="49" fontId="1" fillId="0" borderId="28" xfId="57" applyNumberFormat="1" applyFont="1" applyFill="1" applyBorder="1" applyAlignment="1">
      <alignment horizontal="center"/>
      <protection/>
    </xf>
    <xf numFmtId="49" fontId="1" fillId="0" borderId="32" xfId="57" applyNumberFormat="1" applyFont="1" applyFill="1" applyBorder="1" applyAlignment="1">
      <alignment horizontal="center"/>
      <protection/>
    </xf>
    <xf numFmtId="0" fontId="1" fillId="0" borderId="42" xfId="57" applyNumberFormat="1" applyFont="1" applyFill="1" applyBorder="1" applyAlignment="1">
      <alignment horizontal="center" textRotation="90"/>
      <protection/>
    </xf>
    <xf numFmtId="0" fontId="1" fillId="0" borderId="41" xfId="57" applyNumberFormat="1" applyFont="1" applyFill="1" applyBorder="1" applyAlignment="1">
      <alignment horizontal="center" textRotation="90"/>
      <protection/>
    </xf>
    <xf numFmtId="0" fontId="1" fillId="0" borderId="33" xfId="57" applyNumberFormat="1" applyFont="1" applyFill="1" applyBorder="1" applyAlignment="1">
      <alignment horizontal="center" textRotation="90"/>
      <protection/>
    </xf>
    <xf numFmtId="0" fontId="1" fillId="45" borderId="43" xfId="57" applyNumberFormat="1" applyFont="1" applyFill="1" applyBorder="1" applyAlignment="1">
      <alignment horizontal="center"/>
      <protection/>
    </xf>
    <xf numFmtId="0" fontId="1" fillId="45" borderId="28" xfId="57" applyNumberFormat="1" applyFont="1" applyFill="1" applyBorder="1" applyAlignment="1">
      <alignment horizontal="center"/>
      <protection/>
    </xf>
    <xf numFmtId="0" fontId="1" fillId="46" borderId="28" xfId="57" applyNumberFormat="1" applyFont="1" applyFill="1" applyBorder="1" applyAlignment="1">
      <alignment horizontal="center"/>
      <protection/>
    </xf>
    <xf numFmtId="0" fontId="1" fillId="0" borderId="28" xfId="57" applyNumberFormat="1" applyFont="1" applyFill="1" applyBorder="1" applyAlignment="1">
      <alignment horizontal="center"/>
      <protection/>
    </xf>
    <xf numFmtId="0" fontId="1" fillId="0" borderId="33" xfId="57" applyFont="1" applyBorder="1" applyAlignment="1">
      <alignment horizontal="center" wrapText="1"/>
      <protection/>
    </xf>
    <xf numFmtId="0" fontId="1" fillId="34" borderId="43" xfId="57" applyNumberFormat="1" applyFont="1" applyFill="1" applyBorder="1" applyAlignment="1">
      <alignment horizontal="center"/>
      <protection/>
    </xf>
    <xf numFmtId="0" fontId="1" fillId="34" borderId="28" xfId="57" applyNumberFormat="1" applyFont="1" applyFill="1" applyBorder="1" applyAlignment="1">
      <alignment horizontal="center"/>
      <protection/>
    </xf>
    <xf numFmtId="0" fontId="1" fillId="44" borderId="28" xfId="57" applyNumberFormat="1" applyFont="1" applyFill="1" applyBorder="1" applyAlignment="1">
      <alignment horizontal="center"/>
      <protection/>
    </xf>
    <xf numFmtId="0" fontId="1" fillId="34" borderId="44" xfId="57" applyNumberFormat="1" applyFont="1" applyFill="1" applyBorder="1" applyAlignment="1">
      <alignment horizontal="center"/>
      <protection/>
    </xf>
    <xf numFmtId="0" fontId="1" fillId="0" borderId="45" xfId="57" applyNumberFormat="1" applyFont="1" applyFill="1" applyBorder="1" applyAlignment="1">
      <alignment horizontal="center" textRotation="90"/>
      <protection/>
    </xf>
    <xf numFmtId="0" fontId="1" fillId="34" borderId="46" xfId="57" applyNumberFormat="1" applyFont="1" applyFill="1" applyBorder="1" applyAlignment="1">
      <alignment horizontal="center"/>
      <protection/>
    </xf>
    <xf numFmtId="0" fontId="1" fillId="33" borderId="47" xfId="57" applyNumberFormat="1" applyFont="1" applyFill="1" applyBorder="1" applyAlignment="1">
      <alignment horizontal="center"/>
      <protection/>
    </xf>
    <xf numFmtId="0" fontId="1" fillId="34" borderId="48" xfId="57" applyNumberFormat="1" applyFont="1" applyFill="1" applyBorder="1" applyAlignment="1">
      <alignment horizontal="center"/>
      <protection/>
    </xf>
    <xf numFmtId="0" fontId="1" fillId="44" borderId="49" xfId="57" applyNumberFormat="1" applyFont="1" applyFill="1" applyBorder="1" applyAlignment="1">
      <alignment horizontal="center"/>
      <protection/>
    </xf>
    <xf numFmtId="0" fontId="1" fillId="47" borderId="49" xfId="57" applyNumberFormat="1" applyFont="1" applyFill="1" applyBorder="1" applyAlignment="1">
      <alignment horizontal="center"/>
      <protection/>
    </xf>
    <xf numFmtId="0" fontId="1" fillId="34" borderId="49" xfId="57" applyNumberFormat="1" applyFont="1" applyFill="1" applyBorder="1" applyAlignment="1">
      <alignment horizontal="center"/>
      <protection/>
    </xf>
    <xf numFmtId="0" fontId="1" fillId="34" borderId="48" xfId="57" applyNumberFormat="1" applyFont="1" applyFill="1" applyBorder="1" applyAlignment="1">
      <alignment horizontal="center" wrapText="1"/>
      <protection/>
    </xf>
    <xf numFmtId="0" fontId="1" fillId="47" borderId="50" xfId="57" applyNumberFormat="1" applyFont="1" applyFill="1" applyBorder="1" applyAlignment="1">
      <alignment horizontal="center" wrapText="1"/>
      <protection/>
    </xf>
    <xf numFmtId="0" fontId="1" fillId="34" borderId="49" xfId="57" applyNumberFormat="1" applyFont="1" applyFill="1" applyBorder="1" applyAlignment="1">
      <alignment horizontal="center" wrapText="1"/>
      <protection/>
    </xf>
    <xf numFmtId="0" fontId="1" fillId="44" borderId="49" xfId="57" applyNumberFormat="1" applyFont="1" applyFill="1" applyBorder="1" applyAlignment="1">
      <alignment horizontal="center" wrapText="1"/>
      <protection/>
    </xf>
    <xf numFmtId="0" fontId="1" fillId="43" borderId="48" xfId="57" applyNumberFormat="1" applyFont="1" applyFill="1" applyBorder="1" applyAlignment="1">
      <alignment horizontal="center"/>
      <protection/>
    </xf>
    <xf numFmtId="0" fontId="1" fillId="43" borderId="49" xfId="57" applyNumberFormat="1" applyFont="1" applyFill="1" applyBorder="1" applyAlignment="1">
      <alignment horizontal="center"/>
      <protection/>
    </xf>
    <xf numFmtId="0" fontId="1" fillId="33" borderId="48" xfId="57" applyNumberFormat="1" applyFont="1" applyFill="1" applyBorder="1" applyAlignment="1">
      <alignment horizontal="center"/>
      <protection/>
    </xf>
    <xf numFmtId="0" fontId="1" fillId="33" borderId="49" xfId="57" applyNumberFormat="1" applyFont="1" applyFill="1" applyBorder="1" applyAlignment="1">
      <alignment horizontal="center"/>
      <protection/>
    </xf>
    <xf numFmtId="0" fontId="1" fillId="34" borderId="51" xfId="57" applyNumberFormat="1" applyFont="1" applyFill="1" applyBorder="1" applyAlignment="1">
      <alignment horizontal="center" wrapText="1"/>
      <protection/>
    </xf>
    <xf numFmtId="0" fontId="1" fillId="34" borderId="50" xfId="57" applyNumberFormat="1" applyFont="1" applyFill="1" applyBorder="1" applyAlignment="1">
      <alignment horizontal="center" wrapText="1"/>
      <protection/>
    </xf>
    <xf numFmtId="0" fontId="1" fillId="33" borderId="43" xfId="57" applyNumberFormat="1" applyFont="1" applyFill="1" applyBorder="1" applyAlignment="1">
      <alignment horizontal="center"/>
      <protection/>
    </xf>
    <xf numFmtId="0" fontId="1" fillId="33" borderId="28" xfId="57" applyNumberFormat="1" applyFont="1" applyFill="1" applyBorder="1" applyAlignment="1">
      <alignment horizontal="center"/>
      <protection/>
    </xf>
    <xf numFmtId="0" fontId="1" fillId="43" borderId="28" xfId="57" applyNumberFormat="1" applyFont="1" applyFill="1" applyBorder="1" applyAlignment="1">
      <alignment horizontal="center"/>
      <protection/>
    </xf>
    <xf numFmtId="0" fontId="1" fillId="33" borderId="44" xfId="57" applyNumberFormat="1" applyFont="1" applyFill="1" applyBorder="1" applyAlignment="1">
      <alignment horizontal="center" wrapText="1"/>
      <protection/>
    </xf>
    <xf numFmtId="0" fontId="1" fillId="35" borderId="10" xfId="58" applyFont="1" applyFill="1" applyBorder="1" applyAlignment="1">
      <alignment wrapText="1"/>
      <protection/>
    </xf>
    <xf numFmtId="0" fontId="0" fillId="35" borderId="10" xfId="58" applyFill="1" applyBorder="1">
      <alignment/>
      <protection/>
    </xf>
    <xf numFmtId="0" fontId="3" fillId="35" borderId="52" xfId="57" applyNumberFormat="1" applyFont="1" applyFill="1" applyBorder="1" applyAlignment="1">
      <alignment horizontal="center"/>
      <protection/>
    </xf>
    <xf numFmtId="0" fontId="0" fillId="35" borderId="0" xfId="57" applyFont="1" applyFill="1" applyBorder="1" applyAlignment="1">
      <alignment/>
      <protection/>
    </xf>
    <xf numFmtId="0" fontId="13" fillId="35" borderId="53" xfId="0" applyNumberFormat="1" applyFont="1" applyFill="1" applyBorder="1" applyAlignment="1">
      <alignment wrapText="1"/>
    </xf>
    <xf numFmtId="0" fontId="9" fillId="35" borderId="0" xfId="0" applyNumberFormat="1" applyFont="1" applyFill="1" applyBorder="1" applyAlignment="1">
      <alignment wrapText="1"/>
    </xf>
    <xf numFmtId="0" fontId="9" fillId="35" borderId="0" xfId="0" applyFont="1" applyFill="1" applyBorder="1" applyAlignment="1">
      <alignment/>
    </xf>
    <xf numFmtId="0" fontId="4" fillId="35" borderId="53" xfId="0" applyNumberFormat="1" applyFon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16" fillId="35" borderId="0" xfId="0" applyNumberFormat="1" applyFont="1" applyFill="1" applyBorder="1" applyAlignment="1">
      <alignment/>
    </xf>
    <xf numFmtId="0" fontId="15" fillId="35" borderId="0" xfId="0" applyNumberFormat="1" applyFont="1" applyFill="1" applyBorder="1" applyAlignment="1">
      <alignment/>
    </xf>
    <xf numFmtId="0" fontId="15" fillId="35" borderId="0" xfId="0" applyNumberFormat="1" applyFont="1" applyFill="1" applyBorder="1" applyAlignment="1">
      <alignment horizontal="right"/>
    </xf>
    <xf numFmtId="0" fontId="14" fillId="35" borderId="0" xfId="0" applyNumberFormat="1" applyFont="1" applyFill="1" applyBorder="1" applyAlignment="1">
      <alignment horizontal="right"/>
    </xf>
    <xf numFmtId="0" fontId="1" fillId="0" borderId="54" xfId="57" applyFont="1" applyBorder="1" applyAlignment="1">
      <alignment horizontal="center" wrapText="1"/>
      <protection/>
    </xf>
    <xf numFmtId="0" fontId="1" fillId="0" borderId="40" xfId="57" applyFont="1" applyBorder="1" applyAlignment="1">
      <alignment horizontal="center" wrapText="1"/>
      <protection/>
    </xf>
    <xf numFmtId="0" fontId="1" fillId="0" borderId="34" xfId="57" applyFont="1" applyBorder="1" applyAlignment="1">
      <alignment horizontal="center" wrapText="1"/>
      <protection/>
    </xf>
    <xf numFmtId="0" fontId="3" fillId="0" borderId="55" xfId="57" applyNumberFormat="1" applyFont="1" applyFill="1" applyBorder="1" applyAlignment="1">
      <alignment horizontal="center" textRotation="75"/>
      <protection/>
    </xf>
    <xf numFmtId="0" fontId="3" fillId="0" borderId="52" xfId="57" applyNumberFormat="1" applyFont="1" applyFill="1" applyBorder="1" applyAlignment="1">
      <alignment horizontal="center" textRotation="75"/>
      <protection/>
    </xf>
    <xf numFmtId="0" fontId="1" fillId="0" borderId="41" xfId="57" applyFont="1" applyBorder="1" applyAlignment="1">
      <alignment horizontal="center"/>
      <protection/>
    </xf>
    <xf numFmtId="0" fontId="1" fillId="0" borderId="56" xfId="57" applyFont="1" applyBorder="1" applyAlignment="1">
      <alignment horizontal="center"/>
      <protection/>
    </xf>
    <xf numFmtId="0" fontId="3" fillId="0" borderId="55" xfId="57" applyNumberFormat="1" applyFont="1" applyFill="1" applyBorder="1" applyAlignment="1">
      <alignment horizontal="center"/>
      <protection/>
    </xf>
    <xf numFmtId="0" fontId="3" fillId="0" borderId="52" xfId="57" applyNumberFormat="1" applyFont="1" applyFill="1" applyBorder="1" applyAlignment="1">
      <alignment horizontal="center"/>
      <protection/>
    </xf>
    <xf numFmtId="0" fontId="13" fillId="35" borderId="0" xfId="0" applyNumberFormat="1" applyFont="1" applyFill="1" applyBorder="1" applyAlignment="1">
      <alignment horizontal="center" wrapText="1"/>
    </xf>
    <xf numFmtId="0" fontId="4" fillId="35" borderId="0" xfId="58" applyFont="1" applyFill="1" applyAlignment="1">
      <alignment horizontal="center"/>
      <protection/>
    </xf>
    <xf numFmtId="0" fontId="2" fillId="0" borderId="10" xfId="0" applyNumberFormat="1" applyFont="1" applyFill="1" applyBorder="1" applyAlignment="1">
      <alignment horizontal="center" wrapText="1"/>
    </xf>
    <xf numFmtId="0" fontId="10" fillId="35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35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rmal_Scorecar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99CC"/>
      <rgbColor rgb="00C0C0C0"/>
      <rgbColor rgb="00FFFF00"/>
      <rgbColor rgb="00FFCC00"/>
      <rgbColor rgb="0000FF00"/>
      <rgbColor rgb="00FF9900"/>
      <rgbColor rgb="00FF0000"/>
      <rgbColor rgb="00FFCC99"/>
      <rgbColor rgb="00008000"/>
      <rgbColor rgb="00CC99FF"/>
      <rgbColor rgb="00CCFFCC"/>
      <rgbColor rgb="00FFFF99"/>
      <rgbColor rgb="00800000"/>
      <rgbColor rgb="00808080"/>
      <rgbColor rgb="0000CC00"/>
      <rgbColor rgb="00FFCC00"/>
      <rgbColor rgb="00FF0000"/>
      <rgbColor rgb="00A50021"/>
      <rgbColor rgb="00660066"/>
      <rgbColor rgb="0000000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8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75"/>
          <c:y val="0.00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925"/>
          <c:y val="0.29625"/>
          <c:w val="0.2615"/>
          <c:h val="0.54925"/>
        </c:manualLayout>
      </c:layout>
      <c:pieChart>
        <c:varyColors val="1"/>
        <c:ser>
          <c:idx val="0"/>
          <c:order val="0"/>
          <c:tx>
            <c:strRef>
              <c:f>PieCharts!$A$1</c:f>
              <c:strCache>
                <c:ptCount val="1"/>
                <c:pt idx="0">
                  <c:v>Max UDP response length (bytes)</c:v>
                </c:pt>
              </c:strCache>
            </c:strRef>
          </c:tx>
          <c:spPr>
            <a:solidFill>
              <a:srgbClr val="00CC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50021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PieCharts!$A$2:$A$5</c:f>
              <c:strCache/>
            </c:strRef>
          </c:cat>
          <c:val>
            <c:numRef>
              <c:f>PieCharts!$B$2:$B$5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6"/>
          <c:y val="0.284"/>
          <c:w val="0.5295"/>
          <c:h val="0.5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Behavior for requests exceeding proxy's limit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2985"/>
          <c:w val="0.267"/>
          <c:h val="0.59075"/>
        </c:manualLayout>
      </c:layout>
      <c:pieChart>
        <c:varyColors val="1"/>
        <c:ser>
          <c:idx val="0"/>
          <c:order val="0"/>
          <c:tx>
            <c:strRef>
              <c:f>PieCharts!$A$7</c:f>
              <c:strCache>
                <c:ptCount val="1"/>
                <c:pt idx="0">
                  <c:v>Behavior for requests exceeding proxy's limit</c:v>
                </c:pt>
              </c:strCache>
            </c:strRef>
          </c:tx>
          <c:spPr>
            <a:solidFill>
              <a:srgbClr val="00CC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PieCharts!$A$8:$A$10</c:f>
              <c:strCache/>
            </c:strRef>
          </c:cat>
          <c:val>
            <c:numRef>
              <c:f>PieCharts!$B$8:$B$10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5"/>
          <c:y val="0.3765"/>
          <c:w val="0.57175"/>
          <c:h val="0.4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5. DNSSEC Implications</a:t>
            </a:r>
          </a:p>
        </c:rich>
      </c:tx>
      <c:layout>
        <c:manualLayout>
          <c:xMode val="factor"/>
          <c:yMode val="factor"/>
          <c:x val="0.164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94"/>
          <c:w val="0.188"/>
          <c:h val="0.60425"/>
        </c:manualLayout>
      </c:layout>
      <c:pieChart>
        <c:varyColors val="1"/>
        <c:ser>
          <c:idx val="0"/>
          <c:order val="0"/>
          <c:tx>
            <c:strRef>
              <c:f>PieCharts!$A$16</c:f>
              <c:strCache>
                <c:ptCount val="1"/>
                <c:pt idx="0">
                  <c:v>DNSSEC Implications</c:v>
                </c:pt>
              </c:strCache>
            </c:strRef>
          </c:tx>
          <c:spPr>
            <a:solidFill>
              <a:srgbClr val="00CC00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50021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PieCharts!$A$17:$A$20</c:f>
              <c:strCache/>
            </c:strRef>
          </c:cat>
          <c:val>
            <c:numRef>
              <c:f>PieCharts!$B$17:$B$20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65"/>
          <c:y val="0.23125"/>
          <c:w val="0.631"/>
          <c:h val="0.6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725"/>
          <c:w val="0.58225"/>
          <c:h val="0.83625"/>
        </c:manualLayout>
      </c:layout>
      <c:pieChart>
        <c:varyColors val="1"/>
        <c:ser>
          <c:idx val="0"/>
          <c:order val="0"/>
          <c:tx>
            <c:strRef>
              <c:f>PieCharts!$A$12</c:f>
              <c:strCache>
                <c:ptCount val="1"/>
                <c:pt idx="0">
                  <c:v>NAT Source Port Randomization</c:v>
                </c:pt>
              </c:strCache>
            </c:strRef>
          </c:tx>
          <c:spPr>
            <a:solidFill>
              <a:srgbClr val="00CC00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PieCharts!$A$13:$A$14</c:f>
              <c:strCache/>
            </c:strRef>
          </c:cat>
          <c:val>
            <c:numRef>
              <c:f>PieCharts!$B$13:$B$14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6. DNSSEC Compatibility</a:t>
            </a:r>
          </a:p>
        </c:rich>
      </c:tx>
      <c:layout>
        <c:manualLayout>
          <c:xMode val="factor"/>
          <c:yMode val="factor"/>
          <c:x val="0.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075"/>
          <c:w val="0.13425"/>
          <c:h val="0.53825"/>
        </c:manualLayout>
      </c:layout>
      <c:pieChart>
        <c:varyColors val="1"/>
        <c:ser>
          <c:idx val="0"/>
          <c:order val="0"/>
          <c:tx>
            <c:strRef>
              <c:f>Compatibility!$B$1</c:f>
              <c:strCache>
                <c:ptCount val="1"/>
                <c:pt idx="0">
                  <c:v>DNSSEC Compatibility</c:v>
                </c:pt>
              </c:strCache>
            </c:strRef>
          </c:tx>
          <c:spPr>
            <a:solidFill>
              <a:srgbClr val="00CC00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Compatibility!$B$2:$D$2</c:f>
              <c:strCache/>
            </c:strRef>
          </c:cat>
          <c:val>
            <c:numRef>
              <c:f>Compatibility!$B$3:$D$3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75"/>
          <c:y val="0.23775"/>
          <c:w val="0.7475"/>
          <c:h val="0.6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9525</xdr:rowOff>
    </xdr:from>
    <xdr:to>
      <xdr:col>8</xdr:col>
      <xdr:colOff>476250</xdr:colOff>
      <xdr:row>10</xdr:row>
      <xdr:rowOff>19050</xdr:rowOff>
    </xdr:to>
    <xdr:graphicFrame>
      <xdr:nvGraphicFramePr>
        <xdr:cNvPr id="1" name="Chart 1025"/>
        <xdr:cNvGraphicFramePr/>
      </xdr:nvGraphicFramePr>
      <xdr:xfrm>
        <a:off x="3933825" y="9525"/>
        <a:ext cx="33242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352425</xdr:colOff>
      <xdr:row>10</xdr:row>
      <xdr:rowOff>76200</xdr:rowOff>
    </xdr:from>
    <xdr:to>
      <xdr:col>8</xdr:col>
      <xdr:colOff>485775</xdr:colOff>
      <xdr:row>20</xdr:row>
      <xdr:rowOff>9525</xdr:rowOff>
    </xdr:to>
    <xdr:graphicFrame>
      <xdr:nvGraphicFramePr>
        <xdr:cNvPr id="2" name="Chart 1026"/>
        <xdr:cNvGraphicFramePr/>
      </xdr:nvGraphicFramePr>
      <xdr:xfrm>
        <a:off x="3933825" y="1695450"/>
        <a:ext cx="3333750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21</xdr:row>
      <xdr:rowOff>133350</xdr:rowOff>
    </xdr:from>
    <xdr:to>
      <xdr:col>3</xdr:col>
      <xdr:colOff>152400</xdr:colOff>
      <xdr:row>30</xdr:row>
      <xdr:rowOff>38100</xdr:rowOff>
    </xdr:to>
    <xdr:graphicFrame>
      <xdr:nvGraphicFramePr>
        <xdr:cNvPr id="3" name="Chart 1027"/>
        <xdr:cNvGraphicFramePr/>
      </xdr:nvGraphicFramePr>
      <xdr:xfrm>
        <a:off x="76200" y="3533775"/>
        <a:ext cx="4191000" cy="1362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190500</xdr:colOff>
      <xdr:row>23</xdr:row>
      <xdr:rowOff>19050</xdr:rowOff>
    </xdr:from>
    <xdr:to>
      <xdr:col>7</xdr:col>
      <xdr:colOff>180975</xdr:colOff>
      <xdr:row>30</xdr:row>
      <xdr:rowOff>19050</xdr:rowOff>
    </xdr:to>
    <xdr:graphicFrame>
      <xdr:nvGraphicFramePr>
        <xdr:cNvPr id="4" name="Chart 1028"/>
        <xdr:cNvGraphicFramePr/>
      </xdr:nvGraphicFramePr>
      <xdr:xfrm>
        <a:off x="4838700" y="3743325"/>
        <a:ext cx="1590675" cy="113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152400</xdr:rowOff>
    </xdr:from>
    <xdr:to>
      <xdr:col>4</xdr:col>
      <xdr:colOff>361950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266700" y="866775"/>
        <a:ext cx="5553075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:J1"/>
    </sheetView>
  </sheetViews>
  <sheetFormatPr defaultColWidth="9.140625" defaultRowHeight="12.75"/>
  <sheetData>
    <row r="1" spans="1:10" ht="20.25">
      <c r="A1" s="160" t="s">
        <v>119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0.25">
      <c r="A2" s="160" t="s">
        <v>120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2.7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ht="15">
      <c r="A4" s="159" t="s">
        <v>121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ht="15">
      <c r="A5" s="159" t="s">
        <v>122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5">
      <c r="A6" s="159" t="s">
        <v>123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12.75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2.75">
      <c r="A8" s="57"/>
      <c r="B8" s="57"/>
      <c r="C8" s="57"/>
      <c r="D8" s="57"/>
      <c r="E8" s="57"/>
      <c r="F8" s="57"/>
      <c r="G8" s="57"/>
      <c r="H8" s="57"/>
      <c r="I8" s="57"/>
      <c r="J8" s="57"/>
    </row>
    <row r="9" spans="1:10" ht="12.75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ht="12.75">
      <c r="A10" s="57"/>
      <c r="B10" s="57"/>
      <c r="C10" s="57"/>
      <c r="D10" s="57"/>
      <c r="E10" s="57"/>
      <c r="F10" s="57"/>
      <c r="G10" s="57"/>
      <c r="H10" s="57"/>
      <c r="I10" s="57"/>
      <c r="J10" s="57"/>
    </row>
    <row r="11" spans="1:10" ht="12.75">
      <c r="A11" s="57"/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15.75">
      <c r="A12" s="157" t="s">
        <v>103</v>
      </c>
      <c r="B12" s="158"/>
      <c r="C12" s="158"/>
      <c r="D12" s="158"/>
      <c r="E12" s="158"/>
      <c r="F12" s="158"/>
      <c r="G12" s="158"/>
      <c r="H12" s="158"/>
      <c r="I12" s="57"/>
      <c r="J12" s="57"/>
    </row>
    <row r="13" spans="1:10" ht="15">
      <c r="A13" s="158" t="s">
        <v>102</v>
      </c>
      <c r="B13" s="158"/>
      <c r="C13" s="158"/>
      <c r="D13" s="158"/>
      <c r="E13" s="158"/>
      <c r="F13" s="158"/>
      <c r="G13" s="158"/>
      <c r="H13" s="158"/>
      <c r="I13" s="57"/>
      <c r="J13" s="57"/>
    </row>
    <row r="14" spans="1:10" ht="15">
      <c r="A14" s="158"/>
      <c r="B14" s="158"/>
      <c r="C14" s="158"/>
      <c r="D14" s="158"/>
      <c r="E14" s="158"/>
      <c r="F14" s="158"/>
      <c r="G14" s="158"/>
      <c r="H14" s="158"/>
      <c r="I14" s="57"/>
      <c r="J14" s="57"/>
    </row>
    <row r="15" spans="1:10" ht="15.75">
      <c r="A15" s="157" t="s">
        <v>104</v>
      </c>
      <c r="B15" s="158"/>
      <c r="C15" s="158"/>
      <c r="D15" s="158"/>
      <c r="E15" s="158"/>
      <c r="F15" s="158"/>
      <c r="G15" s="158"/>
      <c r="H15" s="158"/>
      <c r="I15" s="57"/>
      <c r="J15" s="57"/>
    </row>
    <row r="16" spans="1:10" ht="15">
      <c r="A16" s="158" t="s">
        <v>105</v>
      </c>
      <c r="B16" s="158"/>
      <c r="C16" s="158"/>
      <c r="D16" s="158"/>
      <c r="E16" s="158"/>
      <c r="F16" s="158"/>
      <c r="G16" s="158"/>
      <c r="H16" s="158"/>
      <c r="I16" s="57"/>
      <c r="J16" s="57"/>
    </row>
    <row r="17" spans="1:10" ht="12.75">
      <c r="A17" s="57"/>
      <c r="B17" s="57"/>
      <c r="C17" s="57"/>
      <c r="D17" s="57"/>
      <c r="E17" s="57"/>
      <c r="F17" s="57"/>
      <c r="G17" s="57"/>
      <c r="H17" s="57"/>
      <c r="I17" s="57"/>
      <c r="J17" s="57"/>
    </row>
    <row r="23" ht="12.75">
      <c r="G23" s="51"/>
    </row>
  </sheetData>
  <sheetProtection/>
  <mergeCells count="5">
    <mergeCell ref="A6:J6"/>
    <mergeCell ref="A1:J1"/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28125" style="12" customWidth="1"/>
    <col min="2" max="2" width="9.57421875" style="6" bestFit="1" customWidth="1"/>
    <col min="3" max="3" width="11.00390625" style="6" customWidth="1"/>
    <col min="4" max="6" width="5.7109375" style="6" customWidth="1"/>
    <col min="7" max="7" width="8.7109375" style="6" bestFit="1" customWidth="1"/>
    <col min="8" max="12" width="5.7109375" style="6" customWidth="1"/>
    <col min="13" max="13" width="7.7109375" style="17" customWidth="1"/>
    <col min="14" max="16384" width="8.8515625" style="6" customWidth="1"/>
  </cols>
  <sheetData>
    <row r="1" spans="4:6" s="12" customFormat="1" ht="5.25" customHeight="1" thickBot="1">
      <c r="D1" s="53"/>
      <c r="E1" s="53"/>
      <c r="F1" s="54"/>
    </row>
    <row r="2" spans="1:14" s="3" customFormat="1" ht="132.75" thickBot="1">
      <c r="A2" s="12"/>
      <c r="B2" s="164"/>
      <c r="C2" s="165"/>
      <c r="D2" s="117" t="s">
        <v>141</v>
      </c>
      <c r="E2" s="117" t="s">
        <v>117</v>
      </c>
      <c r="F2" s="116" t="s">
        <v>106</v>
      </c>
      <c r="G2" s="127" t="s">
        <v>108</v>
      </c>
      <c r="H2" s="116" t="s">
        <v>109</v>
      </c>
      <c r="I2" s="115" t="s">
        <v>110</v>
      </c>
      <c r="J2" s="115" t="s">
        <v>111</v>
      </c>
      <c r="K2" s="127" t="s">
        <v>112</v>
      </c>
      <c r="L2" s="117" t="s">
        <v>107</v>
      </c>
      <c r="M2" s="13"/>
      <c r="N2" s="2"/>
    </row>
    <row r="3" spans="1:13" ht="12.75">
      <c r="A3" s="101">
        <v>1</v>
      </c>
      <c r="B3" s="19" t="s">
        <v>49</v>
      </c>
      <c r="C3" s="78" t="s">
        <v>16</v>
      </c>
      <c r="D3" s="118" t="s">
        <v>135</v>
      </c>
      <c r="E3" s="123" t="s">
        <v>28</v>
      </c>
      <c r="F3" s="128" t="s">
        <v>28</v>
      </c>
      <c r="G3" s="129" t="s">
        <v>29</v>
      </c>
      <c r="H3" s="128" t="s">
        <v>28</v>
      </c>
      <c r="I3" s="9" t="s">
        <v>28</v>
      </c>
      <c r="J3" s="10" t="s">
        <v>29</v>
      </c>
      <c r="K3" s="129" t="s">
        <v>29</v>
      </c>
      <c r="L3" s="144" t="s">
        <v>29</v>
      </c>
      <c r="M3" s="14"/>
    </row>
    <row r="4" spans="1:13" ht="12.75">
      <c r="A4" s="101">
        <v>2</v>
      </c>
      <c r="B4" s="20" t="s">
        <v>50</v>
      </c>
      <c r="C4" s="80" t="s">
        <v>19</v>
      </c>
      <c r="D4" s="119" t="s">
        <v>135</v>
      </c>
      <c r="E4" s="124" t="s">
        <v>28</v>
      </c>
      <c r="F4" s="130" t="s">
        <v>28</v>
      </c>
      <c r="G4" s="131" t="s">
        <v>43</v>
      </c>
      <c r="H4" s="130" t="s">
        <v>28</v>
      </c>
      <c r="I4" s="5" t="s">
        <v>28</v>
      </c>
      <c r="J4" s="5" t="s">
        <v>28</v>
      </c>
      <c r="K4" s="133" t="s">
        <v>28</v>
      </c>
      <c r="L4" s="145" t="s">
        <v>29</v>
      </c>
      <c r="M4" s="14"/>
    </row>
    <row r="5" spans="1:13" ht="12.75">
      <c r="A5" s="101">
        <v>3</v>
      </c>
      <c r="B5" s="20" t="s">
        <v>51</v>
      </c>
      <c r="C5" s="80" t="s">
        <v>21</v>
      </c>
      <c r="D5" s="119" t="s">
        <v>135</v>
      </c>
      <c r="E5" s="124" t="s">
        <v>28</v>
      </c>
      <c r="F5" s="130" t="s">
        <v>28</v>
      </c>
      <c r="G5" s="131" t="s">
        <v>43</v>
      </c>
      <c r="H5" s="130" t="s">
        <v>28</v>
      </c>
      <c r="I5" s="4" t="s">
        <v>29</v>
      </c>
      <c r="J5" s="4" t="s">
        <v>29</v>
      </c>
      <c r="K5" s="141" t="s">
        <v>29</v>
      </c>
      <c r="L5" s="124" t="s">
        <v>28</v>
      </c>
      <c r="M5" s="14"/>
    </row>
    <row r="6" spans="1:13" ht="12.75">
      <c r="A6" s="101">
        <v>4</v>
      </c>
      <c r="B6" s="20" t="s">
        <v>52</v>
      </c>
      <c r="C6" s="80" t="s">
        <v>70</v>
      </c>
      <c r="D6" s="119" t="s">
        <v>135</v>
      </c>
      <c r="E6" s="124" t="s">
        <v>28</v>
      </c>
      <c r="F6" s="130" t="s">
        <v>28</v>
      </c>
      <c r="G6" s="132" t="s">
        <v>124</v>
      </c>
      <c r="H6" s="130" t="s">
        <v>28</v>
      </c>
      <c r="I6" s="5" t="s">
        <v>28</v>
      </c>
      <c r="J6" s="5" t="s">
        <v>28</v>
      </c>
      <c r="K6" s="133" t="s">
        <v>28</v>
      </c>
      <c r="L6" s="145" t="s">
        <v>29</v>
      </c>
      <c r="M6" s="14"/>
    </row>
    <row r="7" spans="1:13" ht="12.75">
      <c r="A7" s="101">
        <v>5</v>
      </c>
      <c r="B7" s="20" t="s">
        <v>52</v>
      </c>
      <c r="C7" s="80" t="s">
        <v>68</v>
      </c>
      <c r="D7" s="119" t="s">
        <v>135</v>
      </c>
      <c r="E7" s="124" t="s">
        <v>28</v>
      </c>
      <c r="F7" s="130" t="s">
        <v>28</v>
      </c>
      <c r="G7" s="132" t="s">
        <v>124</v>
      </c>
      <c r="H7" s="130" t="s">
        <v>28</v>
      </c>
      <c r="I7" s="5" t="s">
        <v>28</v>
      </c>
      <c r="J7" s="5" t="s">
        <v>28</v>
      </c>
      <c r="K7" s="133" t="s">
        <v>28</v>
      </c>
      <c r="L7" s="145" t="s">
        <v>29</v>
      </c>
      <c r="M7" s="14"/>
    </row>
    <row r="8" spans="1:13" ht="12.75">
      <c r="A8" s="101">
        <v>6</v>
      </c>
      <c r="B8" s="20" t="s">
        <v>148</v>
      </c>
      <c r="C8" s="80" t="s">
        <v>42</v>
      </c>
      <c r="D8" s="120" t="s">
        <v>133</v>
      </c>
      <c r="E8" s="124" t="s">
        <v>28</v>
      </c>
      <c r="F8" s="130" t="s">
        <v>28</v>
      </c>
      <c r="G8" s="131" t="s">
        <v>43</v>
      </c>
      <c r="H8" s="130" t="s">
        <v>45</v>
      </c>
      <c r="I8" s="5" t="s">
        <v>45</v>
      </c>
      <c r="J8" s="5" t="s">
        <v>45</v>
      </c>
      <c r="K8" s="133" t="s">
        <v>45</v>
      </c>
      <c r="L8" s="145" t="s">
        <v>29</v>
      </c>
      <c r="M8" s="14"/>
    </row>
    <row r="9" spans="1:13" ht="12.75">
      <c r="A9" s="101">
        <v>7</v>
      </c>
      <c r="B9" s="20" t="s">
        <v>54</v>
      </c>
      <c r="C9" s="80" t="s">
        <v>17</v>
      </c>
      <c r="D9" s="119" t="s">
        <v>135</v>
      </c>
      <c r="E9" s="125" t="s">
        <v>41</v>
      </c>
      <c r="F9" s="130" t="s">
        <v>28</v>
      </c>
      <c r="G9" s="132" t="s">
        <v>44</v>
      </c>
      <c r="H9" s="130" t="s">
        <v>28</v>
      </c>
      <c r="I9" s="5" t="s">
        <v>28</v>
      </c>
      <c r="J9" s="5" t="s">
        <v>28</v>
      </c>
      <c r="K9" s="133" t="s">
        <v>28</v>
      </c>
      <c r="L9" s="145" t="s">
        <v>29</v>
      </c>
      <c r="M9" s="14"/>
    </row>
    <row r="10" spans="1:13" ht="12.75">
      <c r="A10" s="101">
        <v>8</v>
      </c>
      <c r="B10" s="20" t="s">
        <v>54</v>
      </c>
      <c r="C10" s="80" t="s">
        <v>18</v>
      </c>
      <c r="D10" s="119" t="s">
        <v>135</v>
      </c>
      <c r="E10" s="124" t="s">
        <v>28</v>
      </c>
      <c r="F10" s="130" t="s">
        <v>28</v>
      </c>
      <c r="G10" s="133" t="s">
        <v>28</v>
      </c>
      <c r="H10" s="130" t="s">
        <v>28</v>
      </c>
      <c r="I10" s="5" t="s">
        <v>28</v>
      </c>
      <c r="J10" s="5" t="s">
        <v>28</v>
      </c>
      <c r="K10" s="133" t="s">
        <v>28</v>
      </c>
      <c r="L10" s="145" t="s">
        <v>29</v>
      </c>
      <c r="M10" s="14"/>
    </row>
    <row r="11" spans="1:13" ht="22.5">
      <c r="A11" s="101">
        <v>9</v>
      </c>
      <c r="B11" s="21" t="s">
        <v>55</v>
      </c>
      <c r="C11" s="83" t="s">
        <v>39</v>
      </c>
      <c r="D11" s="119" t="s">
        <v>135</v>
      </c>
      <c r="E11" s="124" t="s">
        <v>28</v>
      </c>
      <c r="F11" s="134" t="s">
        <v>28</v>
      </c>
      <c r="G11" s="135" t="s">
        <v>66</v>
      </c>
      <c r="H11" s="134" t="s">
        <v>28</v>
      </c>
      <c r="I11" s="7" t="s">
        <v>29</v>
      </c>
      <c r="J11" s="7" t="s">
        <v>29</v>
      </c>
      <c r="K11" s="136" t="s">
        <v>28</v>
      </c>
      <c r="L11" s="81" t="s">
        <v>29</v>
      </c>
      <c r="M11" s="14"/>
    </row>
    <row r="12" spans="1:13" ht="12.75">
      <c r="A12" s="101">
        <v>10</v>
      </c>
      <c r="B12" s="20" t="s">
        <v>56</v>
      </c>
      <c r="C12" s="80" t="s">
        <v>24</v>
      </c>
      <c r="D12" s="120" t="s">
        <v>133</v>
      </c>
      <c r="E12" s="124" t="s">
        <v>28</v>
      </c>
      <c r="F12" s="130" t="s">
        <v>28</v>
      </c>
      <c r="G12" s="133" t="s">
        <v>28</v>
      </c>
      <c r="H12" s="130" t="s">
        <v>28</v>
      </c>
      <c r="I12" s="5" t="s">
        <v>28</v>
      </c>
      <c r="J12" s="5" t="s">
        <v>28</v>
      </c>
      <c r="K12" s="133" t="s">
        <v>28</v>
      </c>
      <c r="L12" s="145" t="s">
        <v>29</v>
      </c>
      <c r="M12" s="14"/>
    </row>
    <row r="13" spans="1:13" ht="12.75">
      <c r="A13" s="101">
        <v>11</v>
      </c>
      <c r="B13" s="20" t="s">
        <v>57</v>
      </c>
      <c r="C13" s="80" t="s">
        <v>15</v>
      </c>
      <c r="D13" s="121" t="s">
        <v>134</v>
      </c>
      <c r="E13" s="124" t="s">
        <v>28</v>
      </c>
      <c r="F13" s="130" t="s">
        <v>28</v>
      </c>
      <c r="G13" s="132" t="s">
        <v>44</v>
      </c>
      <c r="H13" s="130" t="s">
        <v>28</v>
      </c>
      <c r="I13" s="5" t="s">
        <v>28</v>
      </c>
      <c r="J13" s="5" t="s">
        <v>28</v>
      </c>
      <c r="K13" s="133" t="s">
        <v>28</v>
      </c>
      <c r="L13" s="145" t="s">
        <v>29</v>
      </c>
      <c r="M13" s="14"/>
    </row>
    <row r="14" spans="1:13" ht="12.75">
      <c r="A14" s="101">
        <v>12</v>
      </c>
      <c r="B14" s="21" t="s">
        <v>57</v>
      </c>
      <c r="C14" s="83" t="s">
        <v>35</v>
      </c>
      <c r="D14" s="121" t="s">
        <v>134</v>
      </c>
      <c r="E14" s="124" t="s">
        <v>28</v>
      </c>
      <c r="F14" s="134" t="s">
        <v>28</v>
      </c>
      <c r="G14" s="136" t="s">
        <v>28</v>
      </c>
      <c r="H14" s="134" t="s">
        <v>28</v>
      </c>
      <c r="I14" s="8" t="s">
        <v>28</v>
      </c>
      <c r="J14" s="8" t="s">
        <v>28</v>
      </c>
      <c r="K14" s="136" t="s">
        <v>28</v>
      </c>
      <c r="L14" s="81" t="s">
        <v>29</v>
      </c>
      <c r="M14" s="14"/>
    </row>
    <row r="15" spans="1:13" ht="12.75">
      <c r="A15" s="101">
        <v>13</v>
      </c>
      <c r="B15" s="21" t="s">
        <v>57</v>
      </c>
      <c r="C15" s="83" t="s">
        <v>36</v>
      </c>
      <c r="D15" s="121" t="s">
        <v>134</v>
      </c>
      <c r="E15" s="124" t="s">
        <v>28</v>
      </c>
      <c r="F15" s="134" t="s">
        <v>28</v>
      </c>
      <c r="G15" s="136" t="s">
        <v>28</v>
      </c>
      <c r="H15" s="134" t="s">
        <v>28</v>
      </c>
      <c r="I15" s="8" t="s">
        <v>28</v>
      </c>
      <c r="J15" s="8" t="s">
        <v>28</v>
      </c>
      <c r="K15" s="136" t="s">
        <v>28</v>
      </c>
      <c r="L15" s="81" t="s">
        <v>29</v>
      </c>
      <c r="M15" s="14"/>
    </row>
    <row r="16" spans="1:13" ht="12.75">
      <c r="A16" s="101">
        <v>14</v>
      </c>
      <c r="B16" s="20" t="s">
        <v>57</v>
      </c>
      <c r="C16" s="80" t="s">
        <v>14</v>
      </c>
      <c r="D16" s="121" t="s">
        <v>134</v>
      </c>
      <c r="E16" s="124" t="s">
        <v>28</v>
      </c>
      <c r="F16" s="130" t="s">
        <v>28</v>
      </c>
      <c r="G16" s="131" t="s">
        <v>43</v>
      </c>
      <c r="H16" s="130" t="s">
        <v>28</v>
      </c>
      <c r="I16" s="5" t="s">
        <v>28</v>
      </c>
      <c r="J16" s="5" t="s">
        <v>28</v>
      </c>
      <c r="K16" s="133" t="s">
        <v>28</v>
      </c>
      <c r="L16" s="145" t="s">
        <v>29</v>
      </c>
      <c r="M16" s="14"/>
    </row>
    <row r="17" spans="1:13" ht="12.75">
      <c r="A17" s="101">
        <v>15</v>
      </c>
      <c r="B17" s="20" t="s">
        <v>57</v>
      </c>
      <c r="C17" s="80" t="s">
        <v>13</v>
      </c>
      <c r="D17" s="121" t="s">
        <v>134</v>
      </c>
      <c r="E17" s="124" t="s">
        <v>28</v>
      </c>
      <c r="F17" s="130" t="s">
        <v>28</v>
      </c>
      <c r="G17" s="131" t="s">
        <v>43</v>
      </c>
      <c r="H17" s="130" t="s">
        <v>28</v>
      </c>
      <c r="I17" s="5" t="s">
        <v>28</v>
      </c>
      <c r="J17" s="5" t="s">
        <v>28</v>
      </c>
      <c r="K17" s="133" t="s">
        <v>28</v>
      </c>
      <c r="L17" s="145" t="s">
        <v>29</v>
      </c>
      <c r="M17" s="14"/>
    </row>
    <row r="18" spans="1:13" ht="12.75">
      <c r="A18" s="101">
        <v>16</v>
      </c>
      <c r="B18" s="21" t="s">
        <v>58</v>
      </c>
      <c r="C18" s="83" t="s">
        <v>38</v>
      </c>
      <c r="D18" s="119" t="s">
        <v>135</v>
      </c>
      <c r="E18" s="124" t="s">
        <v>28</v>
      </c>
      <c r="F18" s="134" t="s">
        <v>28</v>
      </c>
      <c r="G18" s="137" t="s">
        <v>43</v>
      </c>
      <c r="H18" s="134" t="s">
        <v>28</v>
      </c>
      <c r="I18" s="7" t="s">
        <v>29</v>
      </c>
      <c r="J18" s="7" t="s">
        <v>29</v>
      </c>
      <c r="K18" s="137" t="s">
        <v>41</v>
      </c>
      <c r="L18" s="81" t="s">
        <v>29</v>
      </c>
      <c r="M18" s="14"/>
    </row>
    <row r="19" spans="1:13" ht="12.75">
      <c r="A19" s="101">
        <v>17</v>
      </c>
      <c r="B19" s="20" t="s">
        <v>59</v>
      </c>
      <c r="C19" s="80" t="s">
        <v>22</v>
      </c>
      <c r="D19" s="119" t="s">
        <v>135</v>
      </c>
      <c r="E19" s="124" t="s">
        <v>28</v>
      </c>
      <c r="F19" s="130" t="s">
        <v>28</v>
      </c>
      <c r="G19" s="131" t="s">
        <v>43</v>
      </c>
      <c r="H19" s="130" t="s">
        <v>28</v>
      </c>
      <c r="I19" s="4" t="s">
        <v>29</v>
      </c>
      <c r="J19" s="4" t="s">
        <v>29</v>
      </c>
      <c r="K19" s="141" t="s">
        <v>29</v>
      </c>
      <c r="L19" s="145" t="s">
        <v>29</v>
      </c>
      <c r="M19" s="14"/>
    </row>
    <row r="20" spans="1:13" ht="12.75">
      <c r="A20" s="101">
        <v>18</v>
      </c>
      <c r="B20" s="20" t="s">
        <v>60</v>
      </c>
      <c r="C20" s="80" t="s">
        <v>46</v>
      </c>
      <c r="D20" s="119" t="s">
        <v>135</v>
      </c>
      <c r="E20" s="125" t="s">
        <v>41</v>
      </c>
      <c r="F20" s="130" t="s">
        <v>28</v>
      </c>
      <c r="G20" s="131" t="s">
        <v>43</v>
      </c>
      <c r="H20" s="130" t="s">
        <v>28</v>
      </c>
      <c r="I20" s="5" t="s">
        <v>28</v>
      </c>
      <c r="J20" s="5" t="s">
        <v>28</v>
      </c>
      <c r="K20" s="133" t="s">
        <v>28</v>
      </c>
      <c r="L20" s="145" t="s">
        <v>29</v>
      </c>
      <c r="M20" s="14"/>
    </row>
    <row r="21" spans="1:13" ht="12.75">
      <c r="A21" s="101">
        <v>19</v>
      </c>
      <c r="B21" s="20" t="s">
        <v>61</v>
      </c>
      <c r="C21" s="80" t="s">
        <v>23</v>
      </c>
      <c r="D21" s="120" t="s">
        <v>133</v>
      </c>
      <c r="E21" s="124" t="s">
        <v>28</v>
      </c>
      <c r="F21" s="138" t="s">
        <v>30</v>
      </c>
      <c r="G21" s="139" t="s">
        <v>30</v>
      </c>
      <c r="H21" s="138" t="s">
        <v>30</v>
      </c>
      <c r="I21" s="50" t="s">
        <v>30</v>
      </c>
      <c r="J21" s="50" t="s">
        <v>30</v>
      </c>
      <c r="K21" s="139" t="s">
        <v>30</v>
      </c>
      <c r="L21" s="146" t="s">
        <v>30</v>
      </c>
      <c r="M21" s="14"/>
    </row>
    <row r="22" spans="1:13" ht="12.75">
      <c r="A22" s="101">
        <v>20</v>
      </c>
      <c r="B22" s="21" t="s">
        <v>62</v>
      </c>
      <c r="C22" s="83" t="s">
        <v>37</v>
      </c>
      <c r="D22" s="119" t="s">
        <v>135</v>
      </c>
      <c r="E22" s="124" t="s">
        <v>28</v>
      </c>
      <c r="F22" s="134" t="s">
        <v>28</v>
      </c>
      <c r="G22" s="137" t="s">
        <v>43</v>
      </c>
      <c r="H22" s="134" t="s">
        <v>28</v>
      </c>
      <c r="I22" s="8" t="s">
        <v>28</v>
      </c>
      <c r="J22" s="8" t="s">
        <v>28</v>
      </c>
      <c r="K22" s="136" t="s">
        <v>28</v>
      </c>
      <c r="L22" s="81" t="s">
        <v>29</v>
      </c>
      <c r="M22" s="15"/>
    </row>
    <row r="23" spans="1:13" ht="12.75">
      <c r="A23" s="101">
        <v>21</v>
      </c>
      <c r="B23" s="20" t="s">
        <v>63</v>
      </c>
      <c r="C23" s="80" t="s">
        <v>25</v>
      </c>
      <c r="D23" s="121" t="s">
        <v>134</v>
      </c>
      <c r="E23" s="124" t="s">
        <v>28</v>
      </c>
      <c r="F23" s="140" t="s">
        <v>29</v>
      </c>
      <c r="G23" s="141" t="s">
        <v>29</v>
      </c>
      <c r="H23" s="140" t="s">
        <v>29</v>
      </c>
      <c r="I23" s="4" t="s">
        <v>29</v>
      </c>
      <c r="J23" s="4" t="s">
        <v>29</v>
      </c>
      <c r="K23" s="141" t="s">
        <v>29</v>
      </c>
      <c r="L23" s="145" t="s">
        <v>29</v>
      </c>
      <c r="M23" s="14"/>
    </row>
    <row r="24" spans="1:13" ht="12.75">
      <c r="A24" s="101">
        <v>22</v>
      </c>
      <c r="B24" s="20" t="s">
        <v>64</v>
      </c>
      <c r="C24" s="80" t="s">
        <v>20</v>
      </c>
      <c r="D24" s="119" t="s">
        <v>135</v>
      </c>
      <c r="E24" s="124" t="s">
        <v>28</v>
      </c>
      <c r="F24" s="130" t="s">
        <v>28</v>
      </c>
      <c r="G24" s="141" t="s">
        <v>29</v>
      </c>
      <c r="H24" s="130" t="s">
        <v>28</v>
      </c>
      <c r="I24" s="5" t="s">
        <v>28</v>
      </c>
      <c r="J24" s="4" t="s">
        <v>29</v>
      </c>
      <c r="K24" s="141" t="s">
        <v>29</v>
      </c>
      <c r="L24" s="145" t="s">
        <v>29</v>
      </c>
      <c r="M24" s="14"/>
    </row>
    <row r="25" spans="1:13" ht="22.5">
      <c r="A25" s="101">
        <v>23</v>
      </c>
      <c r="B25" s="23" t="s">
        <v>65</v>
      </c>
      <c r="C25" s="84" t="s">
        <v>40</v>
      </c>
      <c r="D25" s="119" t="s">
        <v>135</v>
      </c>
      <c r="E25" s="126" t="s">
        <v>28</v>
      </c>
      <c r="F25" s="142" t="s">
        <v>28</v>
      </c>
      <c r="G25" s="135" t="s">
        <v>66</v>
      </c>
      <c r="H25" s="142" t="s">
        <v>28</v>
      </c>
      <c r="I25" s="24" t="s">
        <v>28</v>
      </c>
      <c r="J25" s="24" t="s">
        <v>28</v>
      </c>
      <c r="K25" s="143" t="s">
        <v>28</v>
      </c>
      <c r="L25" s="147" t="s">
        <v>29</v>
      </c>
      <c r="M25" s="14"/>
    </row>
    <row r="26" spans="1:13" ht="23.25" thickBot="1">
      <c r="A26" s="101">
        <v>24</v>
      </c>
      <c r="B26" s="22" t="s">
        <v>65</v>
      </c>
      <c r="C26" s="85" t="s">
        <v>69</v>
      </c>
      <c r="D26" s="119" t="s">
        <v>135</v>
      </c>
      <c r="E26" s="126" t="s">
        <v>28</v>
      </c>
      <c r="F26" s="142" t="s">
        <v>28</v>
      </c>
      <c r="G26" s="135" t="s">
        <v>66</v>
      </c>
      <c r="H26" s="142" t="s">
        <v>28</v>
      </c>
      <c r="I26" s="24" t="s">
        <v>28</v>
      </c>
      <c r="J26" s="24" t="s">
        <v>28</v>
      </c>
      <c r="K26" s="143" t="s">
        <v>28</v>
      </c>
      <c r="L26" s="147" t="s">
        <v>29</v>
      </c>
      <c r="M26" s="15"/>
    </row>
    <row r="27" spans="2:13" ht="24" customHeight="1" thickBot="1">
      <c r="B27" s="166" t="s">
        <v>47</v>
      </c>
      <c r="C27" s="167"/>
      <c r="D27" s="122" t="s">
        <v>142</v>
      </c>
      <c r="E27" s="122" t="s">
        <v>113</v>
      </c>
      <c r="F27" s="161" t="s">
        <v>114</v>
      </c>
      <c r="G27" s="163"/>
      <c r="H27" s="161" t="s">
        <v>116</v>
      </c>
      <c r="I27" s="162"/>
      <c r="J27" s="162"/>
      <c r="K27" s="163"/>
      <c r="L27" s="122" t="s">
        <v>115</v>
      </c>
      <c r="M27" s="16"/>
    </row>
    <row r="28" spans="1:13" s="17" customFormat="1" ht="5.25" customHeight="1">
      <c r="A28" s="12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2:12" ht="12.75">
      <c r="B29" s="17"/>
      <c r="C29" s="17"/>
      <c r="D29" s="17"/>
      <c r="E29" s="17" t="s">
        <v>152</v>
      </c>
      <c r="F29" s="17"/>
      <c r="G29" s="17"/>
      <c r="H29" s="17"/>
      <c r="I29" s="17"/>
      <c r="J29" s="17"/>
      <c r="K29" s="17"/>
      <c r="L29" s="17"/>
    </row>
    <row r="31" spans="2:13" ht="13.5" thickBot="1">
      <c r="B31" s="11" t="s">
        <v>48</v>
      </c>
      <c r="C31" s="11"/>
      <c r="D31" s="11">
        <f>ROWS(J3:J26)</f>
        <v>24</v>
      </c>
      <c r="E31" s="11">
        <f>ROWS(K3:K26)</f>
        <v>24</v>
      </c>
      <c r="F31" s="11">
        <f>ROWS(L3:L26)</f>
        <v>24</v>
      </c>
      <c r="G31" s="11">
        <f>ROWS(F3:F26)</f>
        <v>24</v>
      </c>
      <c r="H31" s="11">
        <f>ROWS(G3:G26)</f>
        <v>24</v>
      </c>
      <c r="I31" s="11">
        <f>ROWS(H3:H26)</f>
        <v>24</v>
      </c>
      <c r="J31" s="11">
        <f>ROWS(I3:I26)</f>
        <v>24</v>
      </c>
      <c r="K31" s="11">
        <f>ROWS(J3:J26)</f>
        <v>24</v>
      </c>
      <c r="L31" s="11">
        <f>ROWS(E3:E26)</f>
        <v>24</v>
      </c>
      <c r="M31" s="18"/>
    </row>
    <row r="32" spans="2:12" ht="13.5" thickTop="1">
      <c r="B32" s="6" t="s">
        <v>29</v>
      </c>
      <c r="D32" s="6">
        <f>COUNTIF(D3:D26,"FAIL")</f>
        <v>0</v>
      </c>
      <c r="E32" s="6">
        <f aca="true" t="shared" si="0" ref="E32:L32">COUNTIF(E3:E26,"FAIL")</f>
        <v>0</v>
      </c>
      <c r="F32" s="6">
        <f t="shared" si="0"/>
        <v>1</v>
      </c>
      <c r="G32" s="6">
        <f t="shared" si="0"/>
        <v>3</v>
      </c>
      <c r="H32" s="6">
        <f t="shared" si="0"/>
        <v>1</v>
      </c>
      <c r="I32" s="6">
        <f t="shared" si="0"/>
        <v>5</v>
      </c>
      <c r="J32" s="6">
        <f t="shared" si="0"/>
        <v>7</v>
      </c>
      <c r="K32" s="6">
        <f t="shared" si="0"/>
        <v>5</v>
      </c>
      <c r="L32" s="6">
        <f t="shared" si="0"/>
        <v>22</v>
      </c>
    </row>
    <row r="33" spans="2:12" ht="12.75">
      <c r="B33" s="6" t="s">
        <v>28</v>
      </c>
      <c r="D33" s="6">
        <f>COUNTIF(D3:D26,"OK*")</f>
        <v>0</v>
      </c>
      <c r="E33" s="6">
        <f aca="true" t="shared" si="1" ref="E33:L33">COUNTIF(E3:E26,"OK*")</f>
        <v>22</v>
      </c>
      <c r="F33" s="6">
        <f t="shared" si="1"/>
        <v>22</v>
      </c>
      <c r="G33" s="6">
        <f t="shared" si="1"/>
        <v>4</v>
      </c>
      <c r="H33" s="6">
        <f t="shared" si="1"/>
        <v>22</v>
      </c>
      <c r="I33" s="6">
        <f t="shared" si="1"/>
        <v>18</v>
      </c>
      <c r="J33" s="6">
        <f t="shared" si="1"/>
        <v>16</v>
      </c>
      <c r="K33" s="6">
        <f t="shared" si="1"/>
        <v>17</v>
      </c>
      <c r="L33" s="6">
        <f t="shared" si="1"/>
        <v>1</v>
      </c>
    </row>
    <row r="34" spans="2:12" ht="12.75">
      <c r="B34" s="6" t="s">
        <v>41</v>
      </c>
      <c r="D34" s="6">
        <f>COUNTIF(D3:D26,"MIX")</f>
        <v>0</v>
      </c>
      <c r="E34" s="6">
        <f aca="true" t="shared" si="2" ref="E34:L34">COUNTIF(E3:E26,"MIX")</f>
        <v>2</v>
      </c>
      <c r="F34" s="6">
        <f t="shared" si="2"/>
        <v>0</v>
      </c>
      <c r="G34" s="6">
        <f t="shared" si="2"/>
        <v>0</v>
      </c>
      <c r="H34" s="6">
        <f t="shared" si="2"/>
        <v>0</v>
      </c>
      <c r="I34" s="6">
        <f t="shared" si="2"/>
        <v>0</v>
      </c>
      <c r="J34" s="6">
        <f t="shared" si="2"/>
        <v>0</v>
      </c>
      <c r="K34" s="6">
        <f t="shared" si="2"/>
        <v>1</v>
      </c>
      <c r="L34" s="6">
        <f t="shared" si="2"/>
        <v>0</v>
      </c>
    </row>
    <row r="35" spans="2:12" ht="12.75">
      <c r="B35" s="6" t="s">
        <v>71</v>
      </c>
      <c r="D35" s="6">
        <f>COUNTIF(D3:D26,"n/a")</f>
        <v>0</v>
      </c>
      <c r="E35" s="6">
        <f aca="true" t="shared" si="3" ref="E35:L35">COUNTIF(E3:E26,"n/a")</f>
        <v>0</v>
      </c>
      <c r="F35" s="6">
        <f t="shared" si="3"/>
        <v>1</v>
      </c>
      <c r="G35" s="6">
        <f t="shared" si="3"/>
        <v>1</v>
      </c>
      <c r="H35" s="6">
        <f t="shared" si="3"/>
        <v>1</v>
      </c>
      <c r="I35" s="6">
        <f t="shared" si="3"/>
        <v>1</v>
      </c>
      <c r="J35" s="6">
        <f t="shared" si="3"/>
        <v>1</v>
      </c>
      <c r="K35" s="6">
        <f t="shared" si="3"/>
        <v>1</v>
      </c>
      <c r="L35" s="6">
        <f t="shared" si="3"/>
        <v>1</v>
      </c>
    </row>
    <row r="36" spans="2:7" ht="12.75">
      <c r="B36" s="6" t="s">
        <v>72</v>
      </c>
      <c r="G36" s="6">
        <f>COUNTIF(G3:G26,"FAIL &gt; 512")</f>
        <v>9</v>
      </c>
    </row>
    <row r="37" spans="2:7" ht="12.75">
      <c r="B37" s="6" t="s">
        <v>73</v>
      </c>
      <c r="G37" s="6">
        <f>COUNTIF(G3:G26,"FAIL * 1*")</f>
        <v>7</v>
      </c>
    </row>
    <row r="38" spans="4:12" ht="12.75">
      <c r="D38" s="6">
        <f aca="true" t="shared" si="4" ref="D38:L38">SUM(D32:D37)</f>
        <v>0</v>
      </c>
      <c r="E38" s="6">
        <f t="shared" si="4"/>
        <v>24</v>
      </c>
      <c r="F38" s="6">
        <f t="shared" si="4"/>
        <v>24</v>
      </c>
      <c r="G38" s="6">
        <f t="shared" si="4"/>
        <v>24</v>
      </c>
      <c r="H38" s="6">
        <f t="shared" si="4"/>
        <v>24</v>
      </c>
      <c r="I38" s="6">
        <f t="shared" si="4"/>
        <v>24</v>
      </c>
      <c r="J38" s="6">
        <f t="shared" si="4"/>
        <v>24</v>
      </c>
      <c r="K38" s="6">
        <f t="shared" si="4"/>
        <v>24</v>
      </c>
      <c r="L38" s="6">
        <f t="shared" si="4"/>
        <v>24</v>
      </c>
    </row>
  </sheetData>
  <sheetProtection/>
  <mergeCells count="4">
    <mergeCell ref="H27:K27"/>
    <mergeCell ref="F27:G27"/>
    <mergeCell ref="B2:C2"/>
    <mergeCell ref="B27:C27"/>
  </mergeCells>
  <printOptions/>
  <pageMargins left="0.75" right="0.75" top="1" bottom="1" header="0.5" footer="0.5"/>
  <pageSetup fitToHeight="1" fitToWidth="1" horizontalDpi="300" verticalDpi="300" orientation="portrait" scale="92" r:id="rId1"/>
  <headerFooter alignWithMargins="0">
    <oddHeader>&amp;L&amp;F&amp;RDNSSEC TEST REPORT TABLES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28125" style="100" customWidth="1"/>
    <col min="2" max="2" width="9.28125" style="76" bestFit="1" customWidth="1"/>
    <col min="3" max="3" width="10.7109375" style="76" bestFit="1" customWidth="1"/>
    <col min="4" max="4" width="8.7109375" style="76" bestFit="1" customWidth="1"/>
    <col min="5" max="5" width="12.8515625" style="76" customWidth="1"/>
    <col min="6" max="6" width="9.28125" style="76" customWidth="1"/>
    <col min="7" max="7" width="12.28125" style="76" bestFit="1" customWidth="1"/>
    <col min="8" max="8" width="12.140625" style="76" bestFit="1" customWidth="1"/>
    <col min="9" max="9" width="4.28125" style="76" customWidth="1"/>
    <col min="10" max="16384" width="8.8515625" style="76" customWidth="1"/>
  </cols>
  <sheetData>
    <row r="1" spans="1:9" ht="13.5" thickBot="1">
      <c r="A1" s="97"/>
      <c r="B1" s="74"/>
      <c r="C1" s="74"/>
      <c r="D1" s="74"/>
      <c r="E1" s="74"/>
      <c r="F1" s="74"/>
      <c r="G1" s="74"/>
      <c r="H1" s="74"/>
      <c r="I1" s="74"/>
    </row>
    <row r="2" spans="1:9" ht="24" customHeight="1" thickBot="1">
      <c r="A2" s="98"/>
      <c r="B2" s="168"/>
      <c r="C2" s="169"/>
      <c r="D2" s="96" t="s">
        <v>149</v>
      </c>
      <c r="E2" s="102" t="s">
        <v>143</v>
      </c>
      <c r="F2" s="110" t="s">
        <v>140</v>
      </c>
      <c r="G2" s="111" t="s">
        <v>136</v>
      </c>
      <c r="H2" s="96" t="s">
        <v>137</v>
      </c>
      <c r="I2" s="77"/>
    </row>
    <row r="3" spans="1:9" ht="12.75">
      <c r="A3" s="101">
        <v>1</v>
      </c>
      <c r="B3" s="19" t="s">
        <v>49</v>
      </c>
      <c r="C3" s="78" t="s">
        <v>16</v>
      </c>
      <c r="D3" s="112" t="s">
        <v>150</v>
      </c>
      <c r="E3" s="107" t="s">
        <v>135</v>
      </c>
      <c r="F3" s="108" t="s">
        <v>139</v>
      </c>
      <c r="G3" s="109" t="s">
        <v>138</v>
      </c>
      <c r="H3" s="108" t="s">
        <v>139</v>
      </c>
      <c r="I3" s="79"/>
    </row>
    <row r="4" spans="1:9" ht="12.75">
      <c r="A4" s="101">
        <v>2</v>
      </c>
      <c r="B4" s="20" t="s">
        <v>50</v>
      </c>
      <c r="C4" s="80" t="s">
        <v>19</v>
      </c>
      <c r="D4" s="113" t="s">
        <v>150</v>
      </c>
      <c r="E4" s="103" t="s">
        <v>135</v>
      </c>
      <c r="F4" s="81" t="s">
        <v>139</v>
      </c>
      <c r="G4" s="52" t="s">
        <v>138</v>
      </c>
      <c r="H4" s="94" t="s">
        <v>41</v>
      </c>
      <c r="I4" s="79"/>
    </row>
    <row r="5" spans="1:9" ht="12.75">
      <c r="A5" s="101">
        <v>3</v>
      </c>
      <c r="B5" s="20" t="s">
        <v>51</v>
      </c>
      <c r="C5" s="80" t="s">
        <v>21</v>
      </c>
      <c r="D5" s="113" t="s">
        <v>150</v>
      </c>
      <c r="E5" s="103" t="s">
        <v>135</v>
      </c>
      <c r="F5" s="81" t="s">
        <v>139</v>
      </c>
      <c r="G5" s="52" t="s">
        <v>138</v>
      </c>
      <c r="H5" s="81" t="s">
        <v>139</v>
      </c>
      <c r="I5" s="79"/>
    </row>
    <row r="6" spans="1:9" ht="12.75">
      <c r="A6" s="101">
        <v>4</v>
      </c>
      <c r="B6" s="20" t="s">
        <v>52</v>
      </c>
      <c r="C6" s="80" t="s">
        <v>70</v>
      </c>
      <c r="D6" s="113" t="s">
        <v>150</v>
      </c>
      <c r="E6" s="103" t="s">
        <v>135</v>
      </c>
      <c r="F6" s="81" t="s">
        <v>139</v>
      </c>
      <c r="G6" s="52" t="s">
        <v>138</v>
      </c>
      <c r="H6" s="94" t="s">
        <v>41</v>
      </c>
      <c r="I6" s="79"/>
    </row>
    <row r="7" spans="1:9" ht="12.75">
      <c r="A7" s="101">
        <v>5</v>
      </c>
      <c r="B7" s="20" t="s">
        <v>52</v>
      </c>
      <c r="C7" s="80" t="s">
        <v>68</v>
      </c>
      <c r="D7" s="113" t="s">
        <v>150</v>
      </c>
      <c r="E7" s="103" t="s">
        <v>135</v>
      </c>
      <c r="F7" s="81" t="s">
        <v>139</v>
      </c>
      <c r="G7" s="52" t="s">
        <v>138</v>
      </c>
      <c r="H7" s="94" t="s">
        <v>41</v>
      </c>
      <c r="I7" s="79"/>
    </row>
    <row r="8" spans="1:9" ht="12.75">
      <c r="A8" s="101">
        <v>6</v>
      </c>
      <c r="B8" s="20" t="s">
        <v>53</v>
      </c>
      <c r="C8" s="80" t="s">
        <v>42</v>
      </c>
      <c r="D8" s="113" t="s">
        <v>151</v>
      </c>
      <c r="E8" s="104" t="s">
        <v>133</v>
      </c>
      <c r="F8" s="82" t="s">
        <v>138</v>
      </c>
      <c r="G8" s="52" t="s">
        <v>138</v>
      </c>
      <c r="H8" s="94" t="s">
        <v>41</v>
      </c>
      <c r="I8" s="79"/>
    </row>
    <row r="9" spans="1:9" ht="12.75">
      <c r="A9" s="101">
        <v>7</v>
      </c>
      <c r="B9" s="20" t="s">
        <v>54</v>
      </c>
      <c r="C9" s="80" t="s">
        <v>17</v>
      </c>
      <c r="D9" s="113" t="s">
        <v>150</v>
      </c>
      <c r="E9" s="103" t="s">
        <v>135</v>
      </c>
      <c r="F9" s="81" t="s">
        <v>139</v>
      </c>
      <c r="G9" s="91" t="s">
        <v>41</v>
      </c>
      <c r="H9" s="94" t="s">
        <v>41</v>
      </c>
      <c r="I9" s="79"/>
    </row>
    <row r="10" spans="1:9" ht="12.75">
      <c r="A10" s="101">
        <v>8</v>
      </c>
      <c r="B10" s="20" t="s">
        <v>54</v>
      </c>
      <c r="C10" s="80" t="s">
        <v>18</v>
      </c>
      <c r="D10" s="113" t="s">
        <v>150</v>
      </c>
      <c r="E10" s="103" t="s">
        <v>135</v>
      </c>
      <c r="F10" s="82" t="s">
        <v>138</v>
      </c>
      <c r="G10" s="52" t="s">
        <v>138</v>
      </c>
      <c r="H10" s="82" t="s">
        <v>138</v>
      </c>
      <c r="I10" s="79"/>
    </row>
    <row r="11" spans="1:9" ht="12.75">
      <c r="A11" s="101">
        <v>9</v>
      </c>
      <c r="B11" s="21" t="s">
        <v>55</v>
      </c>
      <c r="C11" s="83" t="s">
        <v>39</v>
      </c>
      <c r="D11" s="113" t="s">
        <v>150</v>
      </c>
      <c r="E11" s="103" t="s">
        <v>135</v>
      </c>
      <c r="F11" s="82" t="s">
        <v>138</v>
      </c>
      <c r="G11" s="52" t="s">
        <v>138</v>
      </c>
      <c r="H11" s="81" t="s">
        <v>139</v>
      </c>
      <c r="I11" s="79"/>
    </row>
    <row r="12" spans="1:9" ht="12.75">
      <c r="A12" s="101">
        <v>10</v>
      </c>
      <c r="B12" s="20" t="s">
        <v>56</v>
      </c>
      <c r="C12" s="80" t="s">
        <v>24</v>
      </c>
      <c r="D12" s="113" t="s">
        <v>151</v>
      </c>
      <c r="E12" s="104" t="s">
        <v>133</v>
      </c>
      <c r="F12" s="82" t="s">
        <v>138</v>
      </c>
      <c r="G12" s="52" t="s">
        <v>138</v>
      </c>
      <c r="H12" s="82" t="s">
        <v>138</v>
      </c>
      <c r="I12" s="79"/>
    </row>
    <row r="13" spans="1:9" ht="12.75">
      <c r="A13" s="101">
        <v>11</v>
      </c>
      <c r="B13" s="20" t="s">
        <v>57</v>
      </c>
      <c r="C13" s="80" t="s">
        <v>15</v>
      </c>
      <c r="D13" s="113" t="s">
        <v>150</v>
      </c>
      <c r="E13" s="105" t="s">
        <v>134</v>
      </c>
      <c r="F13" s="82" t="s">
        <v>138</v>
      </c>
      <c r="G13" s="52" t="s">
        <v>138</v>
      </c>
      <c r="H13" s="94" t="s">
        <v>41</v>
      </c>
      <c r="I13" s="79"/>
    </row>
    <row r="14" spans="1:9" ht="12.75">
      <c r="A14" s="101">
        <v>12</v>
      </c>
      <c r="B14" s="21" t="s">
        <v>57</v>
      </c>
      <c r="C14" s="83" t="s">
        <v>35</v>
      </c>
      <c r="D14" s="113" t="s">
        <v>150</v>
      </c>
      <c r="E14" s="105" t="s">
        <v>134</v>
      </c>
      <c r="F14" s="82" t="s">
        <v>138</v>
      </c>
      <c r="G14" s="52" t="s">
        <v>138</v>
      </c>
      <c r="H14" s="82" t="s">
        <v>138</v>
      </c>
      <c r="I14" s="79"/>
    </row>
    <row r="15" spans="1:9" ht="12.75">
      <c r="A15" s="101">
        <v>13</v>
      </c>
      <c r="B15" s="21" t="s">
        <v>57</v>
      </c>
      <c r="C15" s="83" t="s">
        <v>36</v>
      </c>
      <c r="D15" s="113" t="s">
        <v>150</v>
      </c>
      <c r="E15" s="105" t="s">
        <v>134</v>
      </c>
      <c r="F15" s="82" t="s">
        <v>138</v>
      </c>
      <c r="G15" s="52" t="s">
        <v>138</v>
      </c>
      <c r="H15" s="82" t="s">
        <v>138</v>
      </c>
      <c r="I15" s="79"/>
    </row>
    <row r="16" spans="1:9" ht="12.75">
      <c r="A16" s="101">
        <v>14</v>
      </c>
      <c r="B16" s="20" t="s">
        <v>57</v>
      </c>
      <c r="C16" s="80" t="s">
        <v>14</v>
      </c>
      <c r="D16" s="113" t="s">
        <v>150</v>
      </c>
      <c r="E16" s="105" t="s">
        <v>134</v>
      </c>
      <c r="F16" s="82" t="s">
        <v>138</v>
      </c>
      <c r="G16" s="52" t="s">
        <v>138</v>
      </c>
      <c r="H16" s="94" t="s">
        <v>41</v>
      </c>
      <c r="I16" s="79"/>
    </row>
    <row r="17" spans="1:9" ht="12.75">
      <c r="A17" s="101">
        <v>15</v>
      </c>
      <c r="B17" s="20" t="s">
        <v>57</v>
      </c>
      <c r="C17" s="80" t="s">
        <v>13</v>
      </c>
      <c r="D17" s="113" t="s">
        <v>150</v>
      </c>
      <c r="E17" s="105" t="s">
        <v>134</v>
      </c>
      <c r="F17" s="82" t="s">
        <v>138</v>
      </c>
      <c r="G17" s="52" t="s">
        <v>138</v>
      </c>
      <c r="H17" s="94" t="s">
        <v>41</v>
      </c>
      <c r="I17" s="79"/>
    </row>
    <row r="18" spans="1:9" ht="12.75">
      <c r="A18" s="101">
        <v>16</v>
      </c>
      <c r="B18" s="21" t="s">
        <v>58</v>
      </c>
      <c r="C18" s="83" t="s">
        <v>38</v>
      </c>
      <c r="D18" s="113" t="s">
        <v>150</v>
      </c>
      <c r="E18" s="103" t="s">
        <v>135</v>
      </c>
      <c r="F18" s="82" t="s">
        <v>138</v>
      </c>
      <c r="G18" s="52" t="s">
        <v>138</v>
      </c>
      <c r="H18" s="81" t="s">
        <v>139</v>
      </c>
      <c r="I18" s="79"/>
    </row>
    <row r="19" spans="1:9" ht="12.75">
      <c r="A19" s="101">
        <v>17</v>
      </c>
      <c r="B19" s="20" t="s">
        <v>59</v>
      </c>
      <c r="C19" s="80" t="s">
        <v>22</v>
      </c>
      <c r="D19" s="113" t="s">
        <v>150</v>
      </c>
      <c r="E19" s="103" t="s">
        <v>135</v>
      </c>
      <c r="F19" s="82" t="s">
        <v>138</v>
      </c>
      <c r="G19" s="52" t="s">
        <v>138</v>
      </c>
      <c r="H19" s="81" t="s">
        <v>139</v>
      </c>
      <c r="I19" s="79"/>
    </row>
    <row r="20" spans="1:9" ht="12.75">
      <c r="A20" s="101">
        <v>18</v>
      </c>
      <c r="B20" s="20" t="s">
        <v>60</v>
      </c>
      <c r="C20" s="80" t="s">
        <v>46</v>
      </c>
      <c r="D20" s="113" t="s">
        <v>150</v>
      </c>
      <c r="E20" s="103" t="s">
        <v>135</v>
      </c>
      <c r="F20" s="81" t="s">
        <v>139</v>
      </c>
      <c r="G20" s="91" t="s">
        <v>41</v>
      </c>
      <c r="H20" s="94" t="s">
        <v>41</v>
      </c>
      <c r="I20" s="79"/>
    </row>
    <row r="21" spans="1:9" ht="12.75">
      <c r="A21" s="101">
        <v>19</v>
      </c>
      <c r="B21" s="20" t="s">
        <v>61</v>
      </c>
      <c r="C21" s="80" t="s">
        <v>23</v>
      </c>
      <c r="D21" s="113" t="s">
        <v>151</v>
      </c>
      <c r="E21" s="104" t="s">
        <v>133</v>
      </c>
      <c r="F21" s="82" t="s">
        <v>138</v>
      </c>
      <c r="G21" s="52" t="s">
        <v>138</v>
      </c>
      <c r="H21" s="81" t="s">
        <v>139</v>
      </c>
      <c r="I21" s="79"/>
    </row>
    <row r="22" spans="1:9" ht="12.75">
      <c r="A22" s="101">
        <v>20</v>
      </c>
      <c r="B22" s="21" t="s">
        <v>62</v>
      </c>
      <c r="C22" s="83" t="s">
        <v>37</v>
      </c>
      <c r="D22" s="113" t="s">
        <v>150</v>
      </c>
      <c r="E22" s="103" t="s">
        <v>135</v>
      </c>
      <c r="F22" s="81" t="s">
        <v>139</v>
      </c>
      <c r="G22" s="52" t="s">
        <v>138</v>
      </c>
      <c r="H22" s="94" t="s">
        <v>41</v>
      </c>
      <c r="I22" s="79"/>
    </row>
    <row r="23" spans="1:9" ht="12.75">
      <c r="A23" s="101">
        <v>21</v>
      </c>
      <c r="B23" s="20" t="s">
        <v>63</v>
      </c>
      <c r="C23" s="80" t="s">
        <v>25</v>
      </c>
      <c r="D23" s="113" t="s">
        <v>151</v>
      </c>
      <c r="E23" s="105" t="s">
        <v>134</v>
      </c>
      <c r="F23" s="82" t="s">
        <v>138</v>
      </c>
      <c r="G23" s="52" t="s">
        <v>138</v>
      </c>
      <c r="H23" s="81" t="s">
        <v>139</v>
      </c>
      <c r="I23" s="79"/>
    </row>
    <row r="24" spans="1:9" ht="12.75">
      <c r="A24" s="101">
        <v>22</v>
      </c>
      <c r="B24" s="20" t="s">
        <v>64</v>
      </c>
      <c r="C24" s="80" t="s">
        <v>20</v>
      </c>
      <c r="D24" s="113" t="s">
        <v>150</v>
      </c>
      <c r="E24" s="103" t="s">
        <v>135</v>
      </c>
      <c r="F24" s="81" t="s">
        <v>139</v>
      </c>
      <c r="G24" s="52" t="s">
        <v>138</v>
      </c>
      <c r="H24" s="81" t="s">
        <v>139</v>
      </c>
      <c r="I24" s="79"/>
    </row>
    <row r="25" spans="1:9" ht="12.75">
      <c r="A25" s="101">
        <v>23</v>
      </c>
      <c r="B25" s="23" t="s">
        <v>65</v>
      </c>
      <c r="C25" s="84" t="s">
        <v>40</v>
      </c>
      <c r="D25" s="113" t="s">
        <v>150</v>
      </c>
      <c r="E25" s="103" t="s">
        <v>135</v>
      </c>
      <c r="F25" s="82" t="s">
        <v>138</v>
      </c>
      <c r="G25" s="52" t="s">
        <v>138</v>
      </c>
      <c r="H25" s="94" t="s">
        <v>41</v>
      </c>
      <c r="I25" s="79"/>
    </row>
    <row r="26" spans="1:10" ht="13.5" thickBot="1">
      <c r="A26" s="101">
        <v>24</v>
      </c>
      <c r="B26" s="22" t="s">
        <v>65</v>
      </c>
      <c r="C26" s="85" t="s">
        <v>69</v>
      </c>
      <c r="D26" s="114" t="s">
        <v>150</v>
      </c>
      <c r="E26" s="106" t="s">
        <v>135</v>
      </c>
      <c r="F26" s="93" t="s">
        <v>138</v>
      </c>
      <c r="G26" s="92" t="s">
        <v>138</v>
      </c>
      <c r="H26" s="95" t="s">
        <v>41</v>
      </c>
      <c r="I26" s="79"/>
      <c r="J26" s="89"/>
    </row>
    <row r="27" spans="1:10" ht="12.75">
      <c r="A27" s="97"/>
      <c r="B27" s="16"/>
      <c r="C27" s="16"/>
      <c r="D27" s="16"/>
      <c r="E27" s="86"/>
      <c r="F27" s="86"/>
      <c r="G27" s="86"/>
      <c r="H27" s="86"/>
      <c r="I27" s="75"/>
      <c r="J27" s="89"/>
    </row>
    <row r="28" spans="1:10" ht="12.75">
      <c r="A28" s="97"/>
      <c r="B28" s="18"/>
      <c r="C28" s="18"/>
      <c r="D28" s="151" t="s">
        <v>153</v>
      </c>
      <c r="E28" s="151"/>
      <c r="F28" s="87"/>
      <c r="G28" s="87"/>
      <c r="H28" s="87"/>
      <c r="I28" s="75"/>
      <c r="J28" s="89"/>
    </row>
    <row r="29" spans="1:9" ht="12.75">
      <c r="A29" s="97"/>
      <c r="B29" s="75"/>
      <c r="C29" s="75"/>
      <c r="D29" s="75"/>
      <c r="E29" s="88"/>
      <c r="F29" s="88"/>
      <c r="G29" s="88"/>
      <c r="H29" s="88"/>
      <c r="I29" s="75"/>
    </row>
    <row r="30" spans="1:9" ht="12.75">
      <c r="A30" s="99"/>
      <c r="B30" s="89"/>
      <c r="C30" s="89"/>
      <c r="D30" s="89"/>
      <c r="E30" s="90"/>
      <c r="F30" s="90"/>
      <c r="G30" s="90"/>
      <c r="H30" s="90"/>
      <c r="I30" s="89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  <headerFooter alignWithMargins="0">
    <oddHeader>&amp;L&amp;F&amp;RDNSSEC TEST REPORT TABLES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0" width="8.00390625" style="0" bestFit="1" customWidth="1"/>
  </cols>
  <sheetData>
    <row r="1" spans="1:20" s="1" customFormat="1" ht="12.75" customHeight="1">
      <c r="A1" s="152" t="s">
        <v>96</v>
      </c>
      <c r="B1" s="153"/>
      <c r="C1" s="70"/>
      <c r="D1" s="70"/>
      <c r="E1" s="70"/>
      <c r="F1" s="70"/>
      <c r="G1" s="70"/>
      <c r="H1" s="70"/>
      <c r="I1" s="70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1" customFormat="1" ht="12.75" customHeight="1">
      <c r="A2" s="153" t="s">
        <v>130</v>
      </c>
      <c r="B2" s="153">
        <f>COUNTIF('EDNS0 Summary'!AB3:AB26,4096)</f>
        <v>4</v>
      </c>
      <c r="C2" s="70"/>
      <c r="D2" s="70"/>
      <c r="E2" s="70"/>
      <c r="F2" s="70"/>
      <c r="G2" s="70"/>
      <c r="H2" s="70"/>
      <c r="I2" s="7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1" customFormat="1" ht="12.75" customHeight="1">
      <c r="A3" s="153" t="s">
        <v>129</v>
      </c>
      <c r="B3" s="153">
        <f>ROWS('EDNS0 Summary'!A3:A26)-B2-B4-B5</f>
        <v>7</v>
      </c>
      <c r="C3" s="70"/>
      <c r="D3" s="70"/>
      <c r="E3" s="70"/>
      <c r="F3" s="70"/>
      <c r="G3" s="70"/>
      <c r="H3" s="70"/>
      <c r="I3" s="70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s="1" customFormat="1" ht="12.75" customHeight="1">
      <c r="A4" s="153" t="s">
        <v>128</v>
      </c>
      <c r="B4" s="153">
        <f>COUNTIF('EDNS0 Summary'!AB3:AB26,512)</f>
        <v>11</v>
      </c>
      <c r="C4" s="70"/>
      <c r="D4" s="70"/>
      <c r="E4" s="70"/>
      <c r="F4" s="70"/>
      <c r="G4" s="70"/>
      <c r="H4" s="70"/>
      <c r="I4" s="70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s="1" customFormat="1" ht="12.75" customHeight="1">
      <c r="A5" s="153" t="s">
        <v>132</v>
      </c>
      <c r="B5" s="153">
        <f>COUNTIF('EDNS0 Summary'!AB3:AB26,0)</f>
        <v>2</v>
      </c>
      <c r="C5" s="70"/>
      <c r="D5" s="70"/>
      <c r="E5" s="70"/>
      <c r="F5" s="70"/>
      <c r="G5" s="70"/>
      <c r="H5" s="70"/>
      <c r="I5" s="70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s="1" customFormat="1" ht="12.75" customHeight="1">
      <c r="A6" s="153"/>
      <c r="B6" s="153"/>
      <c r="C6" s="70"/>
      <c r="D6" s="70"/>
      <c r="E6" s="70"/>
      <c r="F6" s="70"/>
      <c r="G6" s="70"/>
      <c r="H6" s="70"/>
      <c r="I6" s="70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s="1" customFormat="1" ht="12.75" customHeight="1">
      <c r="A7" s="152" t="s">
        <v>155</v>
      </c>
      <c r="B7" s="153"/>
      <c r="C7" s="70"/>
      <c r="D7" s="70"/>
      <c r="E7" s="70"/>
      <c r="F7" s="70"/>
      <c r="G7" s="70"/>
      <c r="H7" s="70"/>
      <c r="I7" s="70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s="1" customFormat="1" ht="12.75" customHeight="1">
      <c r="A8" s="153" t="s">
        <v>97</v>
      </c>
      <c r="B8" s="153">
        <f>B2</f>
        <v>4</v>
      </c>
      <c r="C8" s="70"/>
      <c r="D8" s="70"/>
      <c r="E8" s="70"/>
      <c r="F8" s="70"/>
      <c r="G8" s="70"/>
      <c r="H8" s="70"/>
      <c r="I8" s="70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s="1" customFormat="1" ht="12.75" customHeight="1">
      <c r="A9" s="154" t="s">
        <v>98</v>
      </c>
      <c r="B9" s="153">
        <v>2</v>
      </c>
      <c r="C9" s="70"/>
      <c r="D9" s="70"/>
      <c r="E9" s="70"/>
      <c r="F9" s="70"/>
      <c r="G9" s="70"/>
      <c r="H9" s="70"/>
      <c r="I9" s="70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s="1" customFormat="1" ht="12.75" customHeight="1">
      <c r="A10" s="154" t="s">
        <v>99</v>
      </c>
      <c r="B10" s="153">
        <f>ROWS('EDNS0 Summary'!A3:A26)-B8-B9-1</f>
        <v>17</v>
      </c>
      <c r="C10" s="70"/>
      <c r="D10" s="70"/>
      <c r="E10" s="70"/>
      <c r="F10" s="70"/>
      <c r="G10" s="70"/>
      <c r="H10" s="70"/>
      <c r="I10" s="70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s="1" customFormat="1" ht="12.75" customHeight="1">
      <c r="A11" s="154"/>
      <c r="B11" s="153"/>
      <c r="C11" s="70"/>
      <c r="D11" s="70"/>
      <c r="E11" s="70"/>
      <c r="F11" s="70"/>
      <c r="G11" s="70"/>
      <c r="H11" s="70"/>
      <c r="I11" s="7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s="1" customFormat="1" ht="12.75" customHeight="1">
      <c r="A12" s="155" t="s">
        <v>26</v>
      </c>
      <c r="B12" s="156"/>
      <c r="C12" s="70"/>
      <c r="D12" s="70"/>
      <c r="E12" s="70"/>
      <c r="F12" s="70"/>
      <c r="G12" s="70"/>
      <c r="H12" s="70"/>
      <c r="I12" s="70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0" s="1" customFormat="1" ht="12.75" customHeight="1">
      <c r="A13" s="156" t="s">
        <v>67</v>
      </c>
      <c r="B13" s="17">
        <v>12</v>
      </c>
      <c r="C13" s="70"/>
      <c r="D13" s="70"/>
      <c r="E13" s="70"/>
      <c r="F13" s="70"/>
      <c r="G13" s="70"/>
      <c r="H13" s="70"/>
      <c r="I13" s="70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s="1" customFormat="1" ht="12.75" customHeight="1">
      <c r="A14" s="156" t="s">
        <v>27</v>
      </c>
      <c r="B14" s="17">
        <v>12</v>
      </c>
      <c r="C14" s="70"/>
      <c r="D14" s="70"/>
      <c r="E14" s="70"/>
      <c r="F14" s="70"/>
      <c r="G14" s="70"/>
      <c r="H14" s="70"/>
      <c r="I14" s="70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0" s="1" customFormat="1" ht="12.75" customHeight="1">
      <c r="A15" s="156"/>
      <c r="B15" s="156"/>
      <c r="C15" s="70"/>
      <c r="D15" s="70"/>
      <c r="E15" s="70"/>
      <c r="F15" s="70"/>
      <c r="G15" s="70"/>
      <c r="H15" s="70"/>
      <c r="I15" s="70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s="1" customFormat="1" ht="12.75" customHeight="1">
      <c r="A16" s="152" t="s">
        <v>100</v>
      </c>
      <c r="B16" s="153"/>
      <c r="C16" s="70"/>
      <c r="D16" s="70"/>
      <c r="E16" s="70"/>
      <c r="F16" s="70"/>
      <c r="G16" s="70"/>
      <c r="H16" s="70"/>
      <c r="I16" s="70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1:20" s="1" customFormat="1" ht="12.75" customHeight="1">
      <c r="A17" s="153" t="s">
        <v>125</v>
      </c>
      <c r="B17" s="153">
        <v>4</v>
      </c>
      <c r="C17" s="70"/>
      <c r="D17" s="70"/>
      <c r="E17" s="70"/>
      <c r="F17" s="70"/>
      <c r="G17" s="70"/>
      <c r="H17" s="70"/>
      <c r="I17" s="7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s="1" customFormat="1" ht="12.75" customHeight="1">
      <c r="A18" s="153" t="s">
        <v>126</v>
      </c>
      <c r="B18" s="153">
        <v>6</v>
      </c>
      <c r="C18" s="70"/>
      <c r="D18" s="70"/>
      <c r="E18" s="70"/>
      <c r="F18" s="70"/>
      <c r="G18" s="70"/>
      <c r="H18" s="70"/>
      <c r="I18" s="70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s="1" customFormat="1" ht="12.75" customHeight="1">
      <c r="A19" s="153" t="s">
        <v>127</v>
      </c>
      <c r="B19" s="153">
        <v>6</v>
      </c>
      <c r="C19" s="70"/>
      <c r="D19" s="70"/>
      <c r="E19" s="70"/>
      <c r="F19" s="70"/>
      <c r="G19" s="70"/>
      <c r="H19" s="70"/>
      <c r="I19" s="70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s="1" customFormat="1" ht="12.75" customHeight="1">
      <c r="A20" s="153" t="s">
        <v>101</v>
      </c>
      <c r="B20" s="153">
        <v>6</v>
      </c>
      <c r="C20" s="70"/>
      <c r="D20" s="70"/>
      <c r="E20" s="70"/>
      <c r="F20" s="70"/>
      <c r="G20" s="70"/>
      <c r="H20" s="70"/>
      <c r="I20" s="70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s="1" customFormat="1" ht="12.75" customHeight="1">
      <c r="A21" s="153"/>
      <c r="B21" s="153">
        <f>SUM(B17:B20)</f>
        <v>22</v>
      </c>
      <c r="C21" s="70"/>
      <c r="D21" s="170" t="s">
        <v>154</v>
      </c>
      <c r="E21" s="170"/>
      <c r="F21" s="170"/>
      <c r="G21" s="170"/>
      <c r="H21" s="170"/>
      <c r="I21" s="170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s="1" customFormat="1" ht="12.75" customHeight="1">
      <c r="A22" s="64"/>
      <c r="B22" s="64"/>
      <c r="C22" s="70"/>
      <c r="D22" s="70"/>
      <c r="E22" s="70"/>
      <c r="F22" s="70"/>
      <c r="G22" s="70"/>
      <c r="H22" s="70"/>
      <c r="I22" s="70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s="1" customFormat="1" ht="12.75" customHeight="1">
      <c r="A23" s="64"/>
      <c r="B23" s="64"/>
      <c r="C23" s="70"/>
      <c r="D23" s="170" t="s">
        <v>26</v>
      </c>
      <c r="E23" s="170"/>
      <c r="F23" s="170"/>
      <c r="G23" s="170"/>
      <c r="H23" s="170"/>
      <c r="I23" s="170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20" s="1" customFormat="1" ht="12.75" customHeight="1">
      <c r="A24" s="64"/>
      <c r="B24" s="64"/>
      <c r="C24" s="70"/>
      <c r="D24" s="70"/>
      <c r="E24" s="70"/>
      <c r="F24" s="70"/>
      <c r="G24" s="70"/>
      <c r="H24" s="70"/>
      <c r="I24" s="70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0" s="1" customFormat="1" ht="12.75" customHeight="1">
      <c r="A25" s="64"/>
      <c r="B25" s="64"/>
      <c r="C25" s="70"/>
      <c r="D25" s="70"/>
      <c r="E25" s="70"/>
      <c r="F25" s="70"/>
      <c r="G25" s="70"/>
      <c r="H25" s="70"/>
      <c r="I25" s="70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 s="1" customFormat="1" ht="12.75" customHeight="1">
      <c r="A26" s="64"/>
      <c r="B26" s="64"/>
      <c r="C26" s="70"/>
      <c r="D26" s="70"/>
      <c r="E26" s="70"/>
      <c r="F26" s="70"/>
      <c r="G26" s="70"/>
      <c r="H26" s="70"/>
      <c r="I26" s="70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20" s="1" customFormat="1" ht="12.75" customHeight="1">
      <c r="A27" s="64"/>
      <c r="B27" s="64"/>
      <c r="C27" s="70"/>
      <c r="D27" s="70"/>
      <c r="E27" s="70"/>
      <c r="F27" s="70"/>
      <c r="G27" s="70"/>
      <c r="H27" s="70"/>
      <c r="I27" s="70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 s="1" customFormat="1" ht="12.75" customHeight="1">
      <c r="A28" s="64"/>
      <c r="B28" s="64"/>
      <c r="C28" s="70"/>
      <c r="D28" s="70"/>
      <c r="E28" s="70"/>
      <c r="F28" s="70"/>
      <c r="G28" s="70"/>
      <c r="H28" s="70"/>
      <c r="I28" s="70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s="1" customFormat="1" ht="12.75" customHeight="1">
      <c r="A29" s="64"/>
      <c r="B29" s="64"/>
      <c r="C29" s="70"/>
      <c r="D29" s="70"/>
      <c r="E29" s="70"/>
      <c r="F29" s="70"/>
      <c r="G29" s="70"/>
      <c r="H29" s="70"/>
      <c r="I29" s="70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s="1" customFormat="1" ht="12.75" customHeight="1">
      <c r="A30" s="64"/>
      <c r="B30" s="64"/>
      <c r="C30" s="70"/>
      <c r="D30" s="70"/>
      <c r="E30" s="70"/>
      <c r="F30" s="70"/>
      <c r="G30" s="70"/>
      <c r="H30" s="70"/>
      <c r="I30" s="70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1:20" s="1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 s="1" customFormat="1" ht="12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20" s="1" customFormat="1" ht="12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s="1" customFormat="1" ht="12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 s="1" customFormat="1" ht="12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1:20" s="1" customFormat="1" ht="12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1:20" ht="12.7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0" ht="12.7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1:20" ht="12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</row>
    <row r="40" spans="1:20" ht="12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</row>
    <row r="41" spans="1:20" ht="12.7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ht="12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 ht="12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</row>
    <row r="44" spans="1:20" ht="12.7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</row>
    <row r="45" spans="1:20" ht="12.7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</row>
    <row r="46" spans="1:20" ht="12.7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1:20" ht="12.7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</row>
    <row r="48" spans="1:20" ht="12.7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</row>
    <row r="49" spans="1:20" ht="12.7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</row>
    <row r="50" spans="1:20" ht="12.7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</row>
    <row r="51" spans="1:20" ht="12.7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</row>
    <row r="52" spans="1:20" ht="12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</row>
    <row r="53" spans="1:20" ht="12.7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</row>
    <row r="54" spans="1:20" ht="12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  <row r="55" spans="1:20" ht="12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</row>
    <row r="56" spans="1:20" ht="12.7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1:20" ht="12.7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</row>
    <row r="58" spans="1:20" ht="12.7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  <row r="59" spans="1:20" ht="12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</row>
    <row r="60" spans="1:20" ht="12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</row>
    <row r="61" spans="1:20" ht="12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</row>
    <row r="62" spans="1:20" ht="12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spans="1:20" ht="12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</row>
    <row r="64" spans="1:20" ht="12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</row>
    <row r="65" spans="1:20" ht="12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</row>
    <row r="66" spans="1:20" ht="12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</row>
    <row r="67" spans="1:20" ht="12.7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</row>
    <row r="68" spans="1:20" ht="12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</row>
    <row r="69" spans="1:20" ht="12.7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</row>
    <row r="70" spans="1:20" ht="12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</row>
    <row r="71" spans="1:20" ht="12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</row>
    <row r="72" spans="1:20" ht="12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</row>
    <row r="73" spans="1:20" ht="12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pans="1:20" ht="12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pans="1:20" ht="12.7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</row>
    <row r="76" spans="1:20" ht="12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</row>
    <row r="77" spans="1:20" ht="12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</row>
    <row r="78" spans="1:20" ht="12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</row>
    <row r="79" spans="1:20" ht="12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</row>
    <row r="80" spans="1:20" ht="12.7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</row>
    <row r="81" spans="1:20" ht="12.7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</row>
    <row r="82" spans="1:20" ht="12.7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</row>
    <row r="83" spans="1:20" ht="12.7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ht="12.7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0" ht="12.7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</row>
    <row r="86" spans="1:20" ht="12.7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pans="1:20" ht="12.7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pans="1:20" ht="12.7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</row>
    <row r="89" spans="1:20" ht="12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</row>
    <row r="90" spans="1:20" ht="12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pans="1:20" ht="12.7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</row>
    <row r="92" spans="1:20" ht="12.7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</row>
    <row r="93" spans="1:20" ht="12.7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</row>
    <row r="94" spans="1:20" ht="12.7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</row>
    <row r="95" spans="1:20" ht="12.7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pans="1:20" ht="12.7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</row>
    <row r="97" spans="1:20" ht="12.7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</row>
    <row r="98" spans="1:20" ht="12.7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</row>
  </sheetData>
  <sheetProtection/>
  <mergeCells count="2">
    <mergeCell ref="D21:I21"/>
    <mergeCell ref="D23:I23"/>
  </mergeCells>
  <printOptions/>
  <pageMargins left="0.75" right="0.75" top="1" bottom="1" header="0.5" footer="0.5"/>
  <pageSetup fitToHeight="1" fitToWidth="1" horizontalDpi="300" verticalDpi="300" orientation="landscape" r:id="rId2"/>
  <headerFooter alignWithMargins="0">
    <oddHeader>&amp;L&amp;F&amp;RDNSSEC TEST REPORT TABLES</oddHead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7109375" style="76" bestFit="1" customWidth="1"/>
    <col min="2" max="4" width="23.7109375" style="76" customWidth="1"/>
    <col min="5" max="16384" width="8.8515625" style="76" customWidth="1"/>
  </cols>
  <sheetData>
    <row r="1" spans="1:5" ht="12.75">
      <c r="A1" s="74"/>
      <c r="B1" s="171" t="s">
        <v>144</v>
      </c>
      <c r="C1" s="171"/>
      <c r="D1" s="171"/>
      <c r="E1" s="79"/>
    </row>
    <row r="2" spans="1:5" ht="30.75" customHeight="1">
      <c r="A2" s="150"/>
      <c r="B2" s="148" t="s">
        <v>145</v>
      </c>
      <c r="C2" s="148" t="s">
        <v>146</v>
      </c>
      <c r="D2" s="148" t="s">
        <v>147</v>
      </c>
      <c r="E2" s="79"/>
    </row>
    <row r="3" spans="1:5" ht="12.75">
      <c r="A3" s="16"/>
      <c r="B3" s="149">
        <v>6</v>
      </c>
      <c r="C3" s="149">
        <v>9</v>
      </c>
      <c r="D3" s="149">
        <v>9</v>
      </c>
      <c r="E3" s="75"/>
    </row>
    <row r="4" spans="1:5" ht="12.75">
      <c r="A4" s="18"/>
      <c r="B4" s="79"/>
      <c r="C4" s="79"/>
      <c r="D4" s="79"/>
      <c r="E4" s="79"/>
    </row>
    <row r="5" spans="1:5" ht="12.75">
      <c r="A5" s="75"/>
      <c r="B5" s="79"/>
      <c r="C5" s="79"/>
      <c r="D5" s="79"/>
      <c r="E5" s="79"/>
    </row>
    <row r="6" spans="1:5" ht="12.75">
      <c r="A6" s="75"/>
      <c r="B6" s="79"/>
      <c r="C6" s="79"/>
      <c r="D6" s="79"/>
      <c r="E6" s="79"/>
    </row>
    <row r="7" spans="1:5" ht="12.75">
      <c r="A7" s="79"/>
      <c r="B7" s="79"/>
      <c r="C7" s="79"/>
      <c r="D7" s="79"/>
      <c r="E7" s="79"/>
    </row>
    <row r="8" spans="1:5" ht="12.75">
      <c r="A8" s="79"/>
      <c r="B8" s="79"/>
      <c r="C8" s="79"/>
      <c r="D8" s="79"/>
      <c r="E8" s="79"/>
    </row>
    <row r="9" spans="1:5" ht="12.75">
      <c r="A9" s="79"/>
      <c r="B9" s="79"/>
      <c r="C9" s="79"/>
      <c r="D9" s="79"/>
      <c r="E9" s="79"/>
    </row>
    <row r="10" spans="1:5" ht="12.75">
      <c r="A10" s="79"/>
      <c r="B10" s="79"/>
      <c r="C10" s="79"/>
      <c r="D10" s="79"/>
      <c r="E10" s="79"/>
    </row>
    <row r="11" spans="1:5" ht="12.75">
      <c r="A11" s="79"/>
      <c r="B11" s="79"/>
      <c r="C11" s="79"/>
      <c r="D11" s="79"/>
      <c r="E11" s="79"/>
    </row>
    <row r="12" spans="1:5" ht="12.75">
      <c r="A12" s="79"/>
      <c r="B12" s="79"/>
      <c r="C12" s="79"/>
      <c r="D12" s="79"/>
      <c r="E12" s="79"/>
    </row>
    <row r="13" spans="1:5" ht="12.75">
      <c r="A13" s="79"/>
      <c r="B13" s="79"/>
      <c r="C13" s="79"/>
      <c r="D13" s="79"/>
      <c r="E13" s="79"/>
    </row>
    <row r="14" spans="1:5" ht="12.75">
      <c r="A14" s="79"/>
      <c r="B14" s="79"/>
      <c r="C14" s="79"/>
      <c r="D14" s="79"/>
      <c r="E14" s="79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r:id="rId2"/>
  <headerFooter alignWithMargins="0">
    <oddHeader>&amp;L&amp;F&amp;RDNSSEC TEST REPORT TABLES</oddHead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9.28125" style="0" customWidth="1"/>
    <col min="2" max="2" width="10.7109375" style="0" bestFit="1" customWidth="1"/>
    <col min="3" max="27" width="3.8515625" style="0" customWidth="1"/>
    <col min="28" max="28" width="7.421875" style="40" customWidth="1"/>
  </cols>
  <sheetData>
    <row r="1" spans="1:29" ht="12.75" customHeight="1">
      <c r="A1" s="172" t="s">
        <v>74</v>
      </c>
      <c r="B1" s="25" t="s">
        <v>75</v>
      </c>
      <c r="C1" s="174" t="s">
        <v>76</v>
      </c>
      <c r="D1" s="174"/>
      <c r="E1" s="174"/>
      <c r="F1" s="174"/>
      <c r="G1" s="174"/>
      <c r="H1" s="174" t="s">
        <v>77</v>
      </c>
      <c r="I1" s="174"/>
      <c r="J1" s="174"/>
      <c r="K1" s="174"/>
      <c r="L1" s="174"/>
      <c r="M1" s="174" t="s">
        <v>78</v>
      </c>
      <c r="N1" s="174"/>
      <c r="O1" s="174"/>
      <c r="P1" s="174"/>
      <c r="Q1" s="174"/>
      <c r="R1" s="174" t="s">
        <v>79</v>
      </c>
      <c r="S1" s="174"/>
      <c r="T1" s="174"/>
      <c r="U1" s="174"/>
      <c r="V1" s="174"/>
      <c r="W1" s="174" t="s">
        <v>80</v>
      </c>
      <c r="X1" s="174"/>
      <c r="Y1" s="174"/>
      <c r="Z1" s="174"/>
      <c r="AA1" s="174"/>
      <c r="AB1" s="172" t="s">
        <v>81</v>
      </c>
      <c r="AC1" s="57"/>
    </row>
    <row r="2" spans="1:29" ht="12.75" customHeight="1">
      <c r="A2" s="172"/>
      <c r="B2" s="25" t="s">
        <v>82</v>
      </c>
      <c r="C2" s="26">
        <v>400</v>
      </c>
      <c r="D2" s="26" t="s">
        <v>83</v>
      </c>
      <c r="E2" s="26" t="s">
        <v>83</v>
      </c>
      <c r="F2" s="26" t="s">
        <v>83</v>
      </c>
      <c r="G2" s="26" t="s">
        <v>83</v>
      </c>
      <c r="H2" s="26">
        <v>400</v>
      </c>
      <c r="I2" s="26">
        <v>800</v>
      </c>
      <c r="J2" s="26" t="s">
        <v>83</v>
      </c>
      <c r="K2" s="26" t="s">
        <v>83</v>
      </c>
      <c r="L2" s="26" t="s">
        <v>83</v>
      </c>
      <c r="M2" s="26">
        <v>400</v>
      </c>
      <c r="N2" s="26">
        <v>800</v>
      </c>
      <c r="O2" s="26" t="s">
        <v>83</v>
      </c>
      <c r="P2" s="26" t="s">
        <v>83</v>
      </c>
      <c r="Q2" s="26" t="s">
        <v>83</v>
      </c>
      <c r="R2" s="26">
        <v>400</v>
      </c>
      <c r="S2" s="26">
        <v>800</v>
      </c>
      <c r="T2" s="26">
        <v>1600</v>
      </c>
      <c r="U2" s="26" t="s">
        <v>83</v>
      </c>
      <c r="V2" s="26" t="s">
        <v>83</v>
      </c>
      <c r="W2" s="26">
        <v>400</v>
      </c>
      <c r="X2" s="26">
        <v>800</v>
      </c>
      <c r="Y2" s="26">
        <v>1600</v>
      </c>
      <c r="Z2" s="26">
        <v>2400</v>
      </c>
      <c r="AA2" s="26">
        <v>3200</v>
      </c>
      <c r="AB2" s="172"/>
      <c r="AC2" s="57"/>
    </row>
    <row r="3" spans="1:29" ht="12.75" customHeight="1">
      <c r="A3" s="27" t="s">
        <v>1</v>
      </c>
      <c r="B3" s="28" t="s">
        <v>16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72" t="s">
        <v>131</v>
      </c>
      <c r="AC3" s="57"/>
    </row>
    <row r="4" spans="1:29" ht="12.75" customHeight="1">
      <c r="A4" s="30" t="s">
        <v>5</v>
      </c>
      <c r="B4" s="31" t="s">
        <v>19</v>
      </c>
      <c r="C4" s="32"/>
      <c r="D4" s="33"/>
      <c r="E4" s="33"/>
      <c r="F4" s="33"/>
      <c r="G4" s="33"/>
      <c r="H4" s="32"/>
      <c r="I4" s="34"/>
      <c r="J4" s="33"/>
      <c r="K4" s="33"/>
      <c r="L4" s="33"/>
      <c r="M4" s="32"/>
      <c r="N4" s="34"/>
      <c r="O4" s="33"/>
      <c r="P4" s="33"/>
      <c r="Q4" s="33"/>
      <c r="R4" s="32"/>
      <c r="S4" s="34"/>
      <c r="T4" s="34"/>
      <c r="U4" s="33"/>
      <c r="V4" s="33"/>
      <c r="W4" s="32"/>
      <c r="X4" s="34"/>
      <c r="Y4" s="34"/>
      <c r="Z4" s="34"/>
      <c r="AA4" s="34"/>
      <c r="AB4" s="73">
        <v>512</v>
      </c>
      <c r="AC4" s="57"/>
    </row>
    <row r="5" spans="1:29" ht="12.75" customHeight="1">
      <c r="A5" s="30" t="s">
        <v>7</v>
      </c>
      <c r="B5" s="31" t="s">
        <v>21</v>
      </c>
      <c r="C5" s="32"/>
      <c r="D5" s="33"/>
      <c r="E5" s="33"/>
      <c r="F5" s="33"/>
      <c r="G5" s="33"/>
      <c r="H5" s="32"/>
      <c r="I5" s="35"/>
      <c r="J5" s="33"/>
      <c r="K5" s="33"/>
      <c r="L5" s="33"/>
      <c r="M5" s="32"/>
      <c r="N5" s="35"/>
      <c r="O5" s="33"/>
      <c r="P5" s="33"/>
      <c r="Q5" s="33"/>
      <c r="R5" s="32"/>
      <c r="S5" s="35"/>
      <c r="T5" s="35"/>
      <c r="U5" s="33"/>
      <c r="V5" s="33"/>
      <c r="W5" s="32"/>
      <c r="X5" s="35"/>
      <c r="Y5" s="35"/>
      <c r="Z5" s="35"/>
      <c r="AA5" s="35"/>
      <c r="AB5" s="73">
        <v>512</v>
      </c>
      <c r="AC5" s="57"/>
    </row>
    <row r="6" spans="1:29" ht="12.75" customHeight="1">
      <c r="A6" s="30" t="s">
        <v>3</v>
      </c>
      <c r="B6" s="31" t="s">
        <v>84</v>
      </c>
      <c r="C6" s="32"/>
      <c r="D6" s="33"/>
      <c r="E6" s="33"/>
      <c r="F6" s="33"/>
      <c r="G6" s="33"/>
      <c r="H6" s="32"/>
      <c r="I6" s="32"/>
      <c r="J6" s="33"/>
      <c r="K6" s="33"/>
      <c r="L6" s="33"/>
      <c r="M6" s="32"/>
      <c r="N6" s="32"/>
      <c r="O6" s="33"/>
      <c r="P6" s="33"/>
      <c r="Q6" s="33"/>
      <c r="R6" s="32"/>
      <c r="S6" s="32"/>
      <c r="T6" s="36"/>
      <c r="U6" s="33"/>
      <c r="V6" s="33"/>
      <c r="W6" s="32"/>
      <c r="X6" s="32"/>
      <c r="Y6" s="36"/>
      <c r="Z6" s="36"/>
      <c r="AA6" s="36"/>
      <c r="AB6" s="71">
        <v>1500</v>
      </c>
      <c r="AC6" s="57"/>
    </row>
    <row r="7" spans="1:29" ht="12.75" customHeight="1">
      <c r="A7" s="30" t="s">
        <v>3</v>
      </c>
      <c r="B7" s="31" t="s">
        <v>85</v>
      </c>
      <c r="C7" s="32"/>
      <c r="D7" s="33"/>
      <c r="E7" s="33"/>
      <c r="F7" s="33"/>
      <c r="G7" s="33"/>
      <c r="H7" s="32"/>
      <c r="I7" s="32"/>
      <c r="J7" s="33"/>
      <c r="K7" s="33"/>
      <c r="L7" s="33"/>
      <c r="M7" s="32"/>
      <c r="N7" s="32"/>
      <c r="O7" s="33"/>
      <c r="P7" s="33"/>
      <c r="Q7" s="33"/>
      <c r="R7" s="32"/>
      <c r="S7" s="32"/>
      <c r="T7" s="36"/>
      <c r="U7" s="33"/>
      <c r="V7" s="33"/>
      <c r="W7" s="32"/>
      <c r="X7" s="32"/>
      <c r="Y7" s="36"/>
      <c r="Z7" s="36"/>
      <c r="AA7" s="36"/>
      <c r="AB7" s="71">
        <v>1500</v>
      </c>
      <c r="AC7" s="57"/>
    </row>
    <row r="8" spans="1:29" ht="12.75" customHeight="1">
      <c r="A8" s="30" t="s">
        <v>9</v>
      </c>
      <c r="B8" s="31" t="s">
        <v>86</v>
      </c>
      <c r="C8" s="32"/>
      <c r="D8" s="33"/>
      <c r="E8" s="33"/>
      <c r="F8" s="33"/>
      <c r="G8" s="33"/>
      <c r="H8" s="32"/>
      <c r="I8" s="34"/>
      <c r="J8" s="33"/>
      <c r="K8" s="33"/>
      <c r="L8" s="33"/>
      <c r="M8" s="32"/>
      <c r="N8" s="34"/>
      <c r="O8" s="33"/>
      <c r="P8" s="33"/>
      <c r="Q8" s="33"/>
      <c r="R8" s="32"/>
      <c r="S8" s="34"/>
      <c r="T8" s="34"/>
      <c r="U8" s="33"/>
      <c r="V8" s="33"/>
      <c r="W8" s="32"/>
      <c r="X8" s="34"/>
      <c r="Y8" s="34"/>
      <c r="Z8" s="34"/>
      <c r="AA8" s="34"/>
      <c r="AB8" s="73">
        <v>512</v>
      </c>
      <c r="AC8" s="57"/>
    </row>
    <row r="9" spans="1:29" ht="12.75" customHeight="1">
      <c r="A9" s="30" t="s">
        <v>4</v>
      </c>
      <c r="B9" s="31" t="s">
        <v>17</v>
      </c>
      <c r="C9" s="32"/>
      <c r="D9" s="33"/>
      <c r="E9" s="33"/>
      <c r="F9" s="33"/>
      <c r="G9" s="33"/>
      <c r="H9" s="32"/>
      <c r="I9" s="32"/>
      <c r="J9" s="33"/>
      <c r="K9" s="33"/>
      <c r="L9" s="33"/>
      <c r="M9" s="32"/>
      <c r="N9" s="32"/>
      <c r="O9" s="33"/>
      <c r="P9" s="33"/>
      <c r="Q9" s="33"/>
      <c r="R9" s="32"/>
      <c r="S9" s="32"/>
      <c r="T9" s="37"/>
      <c r="U9" s="33"/>
      <c r="V9" s="33"/>
      <c r="W9" s="32"/>
      <c r="X9" s="32"/>
      <c r="Y9" s="37"/>
      <c r="Z9" s="37"/>
      <c r="AA9" s="37"/>
      <c r="AB9" s="71">
        <v>1472</v>
      </c>
      <c r="AC9" s="57"/>
    </row>
    <row r="10" spans="1:29" ht="12.75" customHeight="1">
      <c r="A10" s="30" t="s">
        <v>4</v>
      </c>
      <c r="B10" s="31" t="s">
        <v>18</v>
      </c>
      <c r="C10" s="32"/>
      <c r="D10" s="33"/>
      <c r="E10" s="33"/>
      <c r="F10" s="33"/>
      <c r="G10" s="33"/>
      <c r="H10" s="32"/>
      <c r="I10" s="32"/>
      <c r="J10" s="33"/>
      <c r="K10" s="33"/>
      <c r="L10" s="33"/>
      <c r="M10" s="32"/>
      <c r="N10" s="32"/>
      <c r="O10" s="33"/>
      <c r="P10" s="33"/>
      <c r="Q10" s="33"/>
      <c r="R10" s="32"/>
      <c r="S10" s="32"/>
      <c r="T10" s="32"/>
      <c r="U10" s="33"/>
      <c r="V10" s="33"/>
      <c r="W10" s="32"/>
      <c r="X10" s="32"/>
      <c r="Y10" s="32"/>
      <c r="Z10" s="32"/>
      <c r="AA10" s="32"/>
      <c r="AB10" s="71">
        <v>4096</v>
      </c>
      <c r="AC10" s="57"/>
    </row>
    <row r="11" spans="1:29" ht="12.75" customHeight="1">
      <c r="A11" s="30" t="s">
        <v>33</v>
      </c>
      <c r="B11" s="31" t="s">
        <v>39</v>
      </c>
      <c r="C11" s="32"/>
      <c r="D11" s="33"/>
      <c r="E11" s="33"/>
      <c r="F11" s="33"/>
      <c r="G11" s="33"/>
      <c r="H11" s="32"/>
      <c r="I11" s="32"/>
      <c r="J11" s="33"/>
      <c r="K11" s="33"/>
      <c r="L11" s="33"/>
      <c r="M11" s="32"/>
      <c r="N11" s="32"/>
      <c r="O11" s="33"/>
      <c r="P11" s="33"/>
      <c r="Q11" s="33"/>
      <c r="R11" s="32"/>
      <c r="S11" s="32"/>
      <c r="T11" s="37"/>
      <c r="U11" s="33"/>
      <c r="V11" s="33"/>
      <c r="W11" s="32"/>
      <c r="X11" s="32"/>
      <c r="Y11" s="37"/>
      <c r="Z11" s="37"/>
      <c r="AA11" s="37"/>
      <c r="AB11" s="73">
        <v>1464</v>
      </c>
      <c r="AC11" s="57"/>
    </row>
    <row r="12" spans="1:29" ht="12.75" customHeight="1">
      <c r="A12" s="30" t="s">
        <v>11</v>
      </c>
      <c r="B12" s="31" t="s">
        <v>24</v>
      </c>
      <c r="C12" s="32"/>
      <c r="D12" s="33"/>
      <c r="E12" s="33"/>
      <c r="F12" s="33"/>
      <c r="G12" s="33"/>
      <c r="H12" s="32"/>
      <c r="I12" s="32"/>
      <c r="J12" s="33"/>
      <c r="K12" s="33"/>
      <c r="L12" s="33"/>
      <c r="M12" s="32"/>
      <c r="N12" s="32"/>
      <c r="O12" s="33"/>
      <c r="P12" s="33"/>
      <c r="Q12" s="33"/>
      <c r="R12" s="32"/>
      <c r="S12" s="32"/>
      <c r="T12" s="32"/>
      <c r="U12" s="33"/>
      <c r="V12" s="33"/>
      <c r="W12" s="32"/>
      <c r="X12" s="32"/>
      <c r="Y12" s="32"/>
      <c r="Z12" s="32"/>
      <c r="AA12" s="32"/>
      <c r="AB12" s="71">
        <v>4096</v>
      </c>
      <c r="AC12" s="57"/>
    </row>
    <row r="13" spans="1:29" ht="12.75" customHeight="1">
      <c r="A13" s="30" t="s">
        <v>0</v>
      </c>
      <c r="B13" s="31" t="s">
        <v>15</v>
      </c>
      <c r="C13" s="32"/>
      <c r="D13" s="33"/>
      <c r="E13" s="33"/>
      <c r="F13" s="33"/>
      <c r="G13" s="33"/>
      <c r="H13" s="32"/>
      <c r="I13" s="32"/>
      <c r="J13" s="33"/>
      <c r="K13" s="33"/>
      <c r="L13" s="33"/>
      <c r="M13" s="32"/>
      <c r="N13" s="32"/>
      <c r="O13" s="33"/>
      <c r="P13" s="33"/>
      <c r="Q13" s="33"/>
      <c r="R13" s="32"/>
      <c r="S13" s="32"/>
      <c r="T13" s="36"/>
      <c r="U13" s="33"/>
      <c r="V13" s="33"/>
      <c r="W13" s="32"/>
      <c r="X13" s="32"/>
      <c r="Y13" s="36"/>
      <c r="Z13" s="36"/>
      <c r="AA13" s="36"/>
      <c r="AB13" s="71">
        <v>1472</v>
      </c>
      <c r="AC13" s="57"/>
    </row>
    <row r="14" spans="1:29" ht="12.75" customHeight="1">
      <c r="A14" s="30" t="s">
        <v>0</v>
      </c>
      <c r="B14" s="31" t="s">
        <v>35</v>
      </c>
      <c r="C14" s="32"/>
      <c r="D14" s="33"/>
      <c r="E14" s="33"/>
      <c r="F14" s="33"/>
      <c r="G14" s="33"/>
      <c r="H14" s="32"/>
      <c r="I14" s="32"/>
      <c r="J14" s="33"/>
      <c r="K14" s="33"/>
      <c r="L14" s="33"/>
      <c r="M14" s="32"/>
      <c r="N14" s="32"/>
      <c r="O14" s="33"/>
      <c r="P14" s="33"/>
      <c r="Q14" s="33"/>
      <c r="R14" s="32"/>
      <c r="S14" s="32"/>
      <c r="T14" s="32"/>
      <c r="U14" s="33"/>
      <c r="V14" s="33"/>
      <c r="W14" s="32"/>
      <c r="X14" s="32"/>
      <c r="Y14" s="32"/>
      <c r="Z14" s="32"/>
      <c r="AA14" s="32"/>
      <c r="AB14" s="71">
        <v>4096</v>
      </c>
      <c r="AC14" s="57"/>
    </row>
    <row r="15" spans="1:29" ht="12.75" customHeight="1">
      <c r="A15" s="30" t="s">
        <v>0</v>
      </c>
      <c r="B15" s="31" t="s">
        <v>36</v>
      </c>
      <c r="C15" s="32"/>
      <c r="D15" s="33"/>
      <c r="E15" s="33"/>
      <c r="F15" s="33"/>
      <c r="G15" s="33"/>
      <c r="H15" s="32"/>
      <c r="I15" s="32"/>
      <c r="J15" s="33"/>
      <c r="K15" s="33"/>
      <c r="L15" s="33"/>
      <c r="M15" s="32"/>
      <c r="N15" s="32"/>
      <c r="O15" s="33"/>
      <c r="P15" s="33"/>
      <c r="Q15" s="33"/>
      <c r="R15" s="32"/>
      <c r="S15" s="32"/>
      <c r="T15" s="32"/>
      <c r="U15" s="33"/>
      <c r="V15" s="33"/>
      <c r="W15" s="32"/>
      <c r="X15" s="32"/>
      <c r="Y15" s="32"/>
      <c r="Z15" s="32"/>
      <c r="AA15" s="32"/>
      <c r="AB15" s="71">
        <v>4096</v>
      </c>
      <c r="AC15" s="57"/>
    </row>
    <row r="16" spans="1:29" ht="12.75" customHeight="1">
      <c r="A16" s="30" t="s">
        <v>0</v>
      </c>
      <c r="B16" s="31" t="s">
        <v>14</v>
      </c>
      <c r="C16" s="32"/>
      <c r="D16" s="34"/>
      <c r="E16" s="34"/>
      <c r="F16" s="34"/>
      <c r="G16" s="34"/>
      <c r="H16" s="32"/>
      <c r="I16" s="34"/>
      <c r="J16" s="34"/>
      <c r="K16" s="34"/>
      <c r="L16" s="34"/>
      <c r="M16" s="32"/>
      <c r="N16" s="34"/>
      <c r="O16" s="34"/>
      <c r="P16" s="34"/>
      <c r="Q16" s="34"/>
      <c r="R16" s="32"/>
      <c r="S16" s="34"/>
      <c r="T16" s="34"/>
      <c r="U16" s="34"/>
      <c r="V16" s="34"/>
      <c r="W16" s="32"/>
      <c r="X16" s="34"/>
      <c r="Y16" s="34"/>
      <c r="Z16" s="34"/>
      <c r="AA16" s="34"/>
      <c r="AB16" s="73">
        <v>512</v>
      </c>
      <c r="AC16" s="57"/>
    </row>
    <row r="17" spans="1:29" ht="12.75" customHeight="1">
      <c r="A17" s="30" t="s">
        <v>0</v>
      </c>
      <c r="B17" s="31" t="s">
        <v>13</v>
      </c>
      <c r="C17" s="32"/>
      <c r="D17" s="34"/>
      <c r="E17" s="34"/>
      <c r="F17" s="34"/>
      <c r="G17" s="34"/>
      <c r="H17" s="32"/>
      <c r="I17" s="34"/>
      <c r="J17" s="34"/>
      <c r="K17" s="34"/>
      <c r="L17" s="34"/>
      <c r="M17" s="32"/>
      <c r="N17" s="34"/>
      <c r="O17" s="34"/>
      <c r="P17" s="34"/>
      <c r="Q17" s="34"/>
      <c r="R17" s="32"/>
      <c r="S17" s="34"/>
      <c r="T17" s="34"/>
      <c r="U17" s="34"/>
      <c r="V17" s="34"/>
      <c r="W17" s="32"/>
      <c r="X17" s="34"/>
      <c r="Y17" s="34"/>
      <c r="Z17" s="34"/>
      <c r="AA17" s="34"/>
      <c r="AB17" s="73">
        <v>512</v>
      </c>
      <c r="AC17" s="57"/>
    </row>
    <row r="18" spans="1:29" ht="12.75" customHeight="1">
      <c r="A18" s="30" t="s">
        <v>32</v>
      </c>
      <c r="B18" s="31" t="s">
        <v>38</v>
      </c>
      <c r="C18" s="32"/>
      <c r="D18" s="33"/>
      <c r="E18" s="33"/>
      <c r="F18" s="33"/>
      <c r="G18" s="33"/>
      <c r="H18" s="32"/>
      <c r="I18" s="34"/>
      <c r="J18" s="33"/>
      <c r="K18" s="33"/>
      <c r="L18" s="33"/>
      <c r="M18" s="32"/>
      <c r="N18" s="34"/>
      <c r="O18" s="33"/>
      <c r="P18" s="33"/>
      <c r="Q18" s="33"/>
      <c r="R18" s="32"/>
      <c r="S18" s="34"/>
      <c r="T18" s="34"/>
      <c r="U18" s="33"/>
      <c r="V18" s="33"/>
      <c r="W18" s="32"/>
      <c r="X18" s="34"/>
      <c r="Y18" s="34"/>
      <c r="Z18" s="34"/>
      <c r="AA18" s="34"/>
      <c r="AB18" s="73">
        <v>512</v>
      </c>
      <c r="AC18" s="57"/>
    </row>
    <row r="19" spans="1:29" ht="12.75" customHeight="1">
      <c r="A19" s="30" t="s">
        <v>8</v>
      </c>
      <c r="B19" s="31" t="s">
        <v>22</v>
      </c>
      <c r="C19" s="32"/>
      <c r="D19" s="34"/>
      <c r="E19" s="34"/>
      <c r="F19" s="34"/>
      <c r="G19" s="34"/>
      <c r="H19" s="32"/>
      <c r="I19" s="34"/>
      <c r="J19" s="34"/>
      <c r="K19" s="34"/>
      <c r="L19" s="34"/>
      <c r="M19" s="32"/>
      <c r="N19" s="34"/>
      <c r="O19" s="34"/>
      <c r="P19" s="34"/>
      <c r="Q19" s="34"/>
      <c r="R19" s="32"/>
      <c r="S19" s="34"/>
      <c r="T19" s="34"/>
      <c r="U19" s="34"/>
      <c r="V19" s="34"/>
      <c r="W19" s="32"/>
      <c r="X19" s="34"/>
      <c r="Y19" s="34"/>
      <c r="Z19" s="34"/>
      <c r="AA19" s="34"/>
      <c r="AB19" s="73">
        <v>512</v>
      </c>
      <c r="AC19" s="57"/>
    </row>
    <row r="20" spans="1:29" ht="12.75" customHeight="1">
      <c r="A20" s="30" t="s">
        <v>2</v>
      </c>
      <c r="B20" s="31" t="s">
        <v>46</v>
      </c>
      <c r="C20" s="32"/>
      <c r="D20" s="33"/>
      <c r="E20" s="33"/>
      <c r="F20" s="33"/>
      <c r="G20" s="33"/>
      <c r="H20" s="32"/>
      <c r="I20" s="36"/>
      <c r="J20" s="33"/>
      <c r="K20" s="33"/>
      <c r="L20" s="33"/>
      <c r="M20" s="32"/>
      <c r="N20" s="36"/>
      <c r="O20" s="33"/>
      <c r="P20" s="33"/>
      <c r="Q20" s="33"/>
      <c r="R20" s="32"/>
      <c r="S20" s="36"/>
      <c r="T20" s="36"/>
      <c r="U20" s="33"/>
      <c r="V20" s="33"/>
      <c r="W20" s="32"/>
      <c r="X20" s="36"/>
      <c r="Y20" s="36"/>
      <c r="Z20" s="36"/>
      <c r="AA20" s="36"/>
      <c r="AB20" s="73">
        <v>512</v>
      </c>
      <c r="AC20" s="57"/>
    </row>
    <row r="21" spans="1:29" ht="12.75" customHeight="1">
      <c r="A21" s="30" t="s">
        <v>10</v>
      </c>
      <c r="B21" s="31" t="s">
        <v>23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73">
        <v>0</v>
      </c>
      <c r="AC21" s="57"/>
    </row>
    <row r="22" spans="1:29" ht="12.75" customHeight="1">
      <c r="A22" s="30" t="s">
        <v>31</v>
      </c>
      <c r="B22" s="31" t="s">
        <v>37</v>
      </c>
      <c r="C22" s="32"/>
      <c r="D22" s="33"/>
      <c r="E22" s="33"/>
      <c r="F22" s="33"/>
      <c r="G22" s="33"/>
      <c r="H22" s="32"/>
      <c r="I22" s="34"/>
      <c r="J22" s="33"/>
      <c r="K22" s="33"/>
      <c r="L22" s="33"/>
      <c r="M22" s="32"/>
      <c r="N22" s="34"/>
      <c r="O22" s="33"/>
      <c r="P22" s="33"/>
      <c r="Q22" s="33"/>
      <c r="R22" s="32"/>
      <c r="S22" s="34"/>
      <c r="T22" s="34"/>
      <c r="U22" s="33"/>
      <c r="V22" s="33"/>
      <c r="W22" s="32"/>
      <c r="X22" s="34"/>
      <c r="Y22" s="34"/>
      <c r="Z22" s="34"/>
      <c r="AA22" s="34"/>
      <c r="AB22" s="73">
        <v>512</v>
      </c>
      <c r="AC22" s="57"/>
    </row>
    <row r="23" spans="1:29" ht="12.75" customHeight="1">
      <c r="A23" s="30" t="s">
        <v>12</v>
      </c>
      <c r="B23" s="31" t="s">
        <v>25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73">
        <v>0</v>
      </c>
      <c r="AC23" s="57"/>
    </row>
    <row r="24" spans="1:29" ht="12.75" customHeight="1">
      <c r="A24" s="30" t="s">
        <v>6</v>
      </c>
      <c r="B24" s="31" t="s">
        <v>20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73" t="s">
        <v>131</v>
      </c>
      <c r="AC24" s="57"/>
    </row>
    <row r="25" spans="1:29" ht="12.75" customHeight="1">
      <c r="A25" s="30" t="s">
        <v>34</v>
      </c>
      <c r="B25" s="31" t="s">
        <v>40</v>
      </c>
      <c r="C25" s="32"/>
      <c r="D25" s="33"/>
      <c r="E25" s="33"/>
      <c r="F25" s="33"/>
      <c r="G25" s="33"/>
      <c r="H25" s="32"/>
      <c r="I25" s="32"/>
      <c r="J25" s="33"/>
      <c r="K25" s="33"/>
      <c r="L25" s="33"/>
      <c r="M25" s="32"/>
      <c r="N25" s="32"/>
      <c r="O25" s="33"/>
      <c r="P25" s="33"/>
      <c r="Q25" s="33"/>
      <c r="R25" s="32"/>
      <c r="S25" s="32"/>
      <c r="T25" s="34"/>
      <c r="U25" s="33"/>
      <c r="V25" s="33"/>
      <c r="W25" s="32"/>
      <c r="X25" s="32"/>
      <c r="Y25" s="34"/>
      <c r="Z25" s="34"/>
      <c r="AA25" s="34"/>
      <c r="AB25" s="73">
        <v>1464</v>
      </c>
      <c r="AC25" s="57"/>
    </row>
    <row r="26" spans="1:29" ht="12.75" customHeight="1">
      <c r="A26" s="30" t="s">
        <v>34</v>
      </c>
      <c r="B26" s="31" t="s">
        <v>69</v>
      </c>
      <c r="C26" s="32"/>
      <c r="D26" s="33"/>
      <c r="E26" s="33"/>
      <c r="F26" s="33"/>
      <c r="G26" s="33"/>
      <c r="H26" s="32"/>
      <c r="I26" s="32"/>
      <c r="J26" s="33"/>
      <c r="K26" s="33"/>
      <c r="L26" s="33"/>
      <c r="M26" s="32"/>
      <c r="N26" s="32"/>
      <c r="O26" s="33"/>
      <c r="P26" s="33"/>
      <c r="Q26" s="33"/>
      <c r="R26" s="32"/>
      <c r="S26" s="32"/>
      <c r="T26" s="34"/>
      <c r="U26" s="33"/>
      <c r="V26" s="33"/>
      <c r="W26" s="32"/>
      <c r="X26" s="32"/>
      <c r="Y26" s="34"/>
      <c r="Z26" s="34"/>
      <c r="AA26" s="34"/>
      <c r="AB26" s="73">
        <v>1464</v>
      </c>
      <c r="AC26" s="57"/>
    </row>
    <row r="27" spans="1:29" ht="12.75" customHeight="1">
      <c r="A27" s="55"/>
      <c r="B27" s="55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175"/>
      <c r="N27" s="175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2"/>
      <c r="AC27" s="57"/>
    </row>
    <row r="28" spans="1:29" ht="12.75" customHeight="1">
      <c r="A28" s="56"/>
      <c r="B28" s="57"/>
      <c r="C28" s="63" t="s">
        <v>87</v>
      </c>
      <c r="D28" s="64"/>
      <c r="E28" s="173" t="s">
        <v>88</v>
      </c>
      <c r="F28" s="173"/>
      <c r="G28" s="173"/>
      <c r="H28" s="173"/>
      <c r="I28" s="173"/>
      <c r="J28" s="173"/>
      <c r="K28" s="65"/>
      <c r="L28" s="65"/>
      <c r="M28" s="65"/>
      <c r="N28" s="56"/>
      <c r="O28" s="56"/>
      <c r="P28" s="56"/>
      <c r="Q28" s="56"/>
      <c r="R28" s="56"/>
      <c r="S28" s="56"/>
      <c r="T28" s="57"/>
      <c r="U28" s="57"/>
      <c r="V28" s="57"/>
      <c r="W28" s="57"/>
      <c r="X28" s="57"/>
      <c r="Y28" s="57"/>
      <c r="Z28" s="57"/>
      <c r="AA28" s="57"/>
      <c r="AB28" s="66"/>
      <c r="AC28" s="57"/>
    </row>
    <row r="29" spans="1:29" ht="12.75" customHeight="1">
      <c r="A29" s="58"/>
      <c r="B29" s="57"/>
      <c r="C29" s="41"/>
      <c r="D29" s="65">
        <v>0</v>
      </c>
      <c r="E29" s="67" t="s">
        <v>89</v>
      </c>
      <c r="F29" s="67"/>
      <c r="G29" s="67"/>
      <c r="H29" s="67"/>
      <c r="I29" s="67"/>
      <c r="J29" s="67"/>
      <c r="K29" s="67"/>
      <c r="L29" s="67"/>
      <c r="M29" s="67"/>
      <c r="N29" s="68"/>
      <c r="O29" s="56"/>
      <c r="P29" s="56"/>
      <c r="Q29" s="57"/>
      <c r="R29" s="56"/>
      <c r="S29" s="56"/>
      <c r="T29" s="57"/>
      <c r="U29" s="57"/>
      <c r="V29" s="57"/>
      <c r="W29" s="57"/>
      <c r="X29" s="57"/>
      <c r="Y29" s="57"/>
      <c r="Z29" s="57"/>
      <c r="AA29" s="57"/>
      <c r="AB29" s="66"/>
      <c r="AC29" s="57"/>
    </row>
    <row r="30" spans="1:29" ht="12.75" customHeight="1">
      <c r="A30" s="59"/>
      <c r="B30" s="57"/>
      <c r="C30" s="42"/>
      <c r="D30" s="65">
        <v>0</v>
      </c>
      <c r="E30" s="67" t="s">
        <v>90</v>
      </c>
      <c r="F30" s="67"/>
      <c r="G30" s="67"/>
      <c r="H30" s="67"/>
      <c r="I30" s="67"/>
      <c r="J30" s="67"/>
      <c r="K30" s="67"/>
      <c r="L30" s="67"/>
      <c r="M30" s="67"/>
      <c r="N30" s="68"/>
      <c r="O30" s="68"/>
      <c r="P30" s="56"/>
      <c r="Q30" s="57"/>
      <c r="R30" s="56"/>
      <c r="S30" s="56"/>
      <c r="T30" s="57"/>
      <c r="U30" s="57"/>
      <c r="V30" s="57"/>
      <c r="W30" s="57"/>
      <c r="X30" s="57"/>
      <c r="Y30" s="57"/>
      <c r="Z30" s="57"/>
      <c r="AA30" s="57"/>
      <c r="AB30" s="66"/>
      <c r="AC30" s="57"/>
    </row>
    <row r="31" spans="1:29" ht="12.75" customHeight="1">
      <c r="A31" s="56"/>
      <c r="B31" s="57"/>
      <c r="C31" s="43"/>
      <c r="D31" s="65">
        <v>1</v>
      </c>
      <c r="E31" s="67" t="s">
        <v>91</v>
      </c>
      <c r="F31" s="67"/>
      <c r="G31" s="67"/>
      <c r="H31" s="67"/>
      <c r="I31" s="67"/>
      <c r="J31" s="65"/>
      <c r="K31" s="65"/>
      <c r="L31" s="65"/>
      <c r="M31" s="65"/>
      <c r="N31" s="56"/>
      <c r="O31" s="56"/>
      <c r="P31" s="56"/>
      <c r="Q31" s="57"/>
      <c r="R31" s="56"/>
      <c r="S31" s="56"/>
      <c r="T31" s="57"/>
      <c r="U31" s="57"/>
      <c r="V31" s="57"/>
      <c r="W31" s="57"/>
      <c r="X31" s="57"/>
      <c r="Y31" s="57"/>
      <c r="Z31" s="57"/>
      <c r="AA31" s="57"/>
      <c r="AB31" s="66"/>
      <c r="AC31" s="57"/>
    </row>
    <row r="32" spans="1:29" ht="12.75" customHeight="1">
      <c r="A32" s="56"/>
      <c r="B32" s="57"/>
      <c r="C32" s="44"/>
      <c r="D32" s="65">
        <v>2</v>
      </c>
      <c r="E32" s="67" t="s">
        <v>92</v>
      </c>
      <c r="F32" s="67"/>
      <c r="G32" s="65"/>
      <c r="H32" s="65"/>
      <c r="I32" s="65"/>
      <c r="J32" s="65"/>
      <c r="K32" s="65"/>
      <c r="L32" s="65"/>
      <c r="M32" s="65"/>
      <c r="N32" s="56"/>
      <c r="O32" s="56"/>
      <c r="P32" s="56"/>
      <c r="Q32" s="57"/>
      <c r="R32" s="56"/>
      <c r="S32" s="56"/>
      <c r="T32" s="57"/>
      <c r="U32" s="57"/>
      <c r="V32" s="57"/>
      <c r="W32" s="57"/>
      <c r="X32" s="57"/>
      <c r="Y32" s="57"/>
      <c r="Z32" s="57"/>
      <c r="AA32" s="57"/>
      <c r="AB32" s="66"/>
      <c r="AC32" s="57"/>
    </row>
    <row r="33" spans="1:29" ht="12.75" customHeight="1">
      <c r="A33" s="56"/>
      <c r="B33" s="57"/>
      <c r="C33" s="45"/>
      <c r="D33" s="65">
        <v>3</v>
      </c>
      <c r="E33" s="67" t="s">
        <v>93</v>
      </c>
      <c r="F33" s="67"/>
      <c r="G33" s="67"/>
      <c r="H33" s="67"/>
      <c r="I33" s="67"/>
      <c r="J33" s="67"/>
      <c r="K33" s="67"/>
      <c r="L33" s="67"/>
      <c r="M33" s="67"/>
      <c r="N33" s="68"/>
      <c r="O33" s="56"/>
      <c r="P33" s="56"/>
      <c r="Q33" s="57"/>
      <c r="R33" s="56"/>
      <c r="S33" s="56"/>
      <c r="T33" s="57"/>
      <c r="U33" s="57"/>
      <c r="V33" s="57"/>
      <c r="W33" s="57"/>
      <c r="X33" s="57"/>
      <c r="Y33" s="57"/>
      <c r="Z33" s="57"/>
      <c r="AA33" s="57"/>
      <c r="AB33" s="66"/>
      <c r="AC33" s="57"/>
    </row>
    <row r="34" spans="1:29" ht="12.75" customHeight="1">
      <c r="A34" s="56"/>
      <c r="B34" s="57"/>
      <c r="C34" s="39"/>
      <c r="D34" s="65">
        <v>4</v>
      </c>
      <c r="E34" s="67" t="s">
        <v>118</v>
      </c>
      <c r="F34" s="67"/>
      <c r="G34" s="65"/>
      <c r="H34" s="65"/>
      <c r="I34" s="65"/>
      <c r="J34" s="65"/>
      <c r="K34" s="65"/>
      <c r="L34" s="65"/>
      <c r="M34" s="65"/>
      <c r="N34" s="56"/>
      <c r="O34" s="56"/>
      <c r="P34" s="56"/>
      <c r="Q34" s="57"/>
      <c r="R34" s="56"/>
      <c r="S34" s="56"/>
      <c r="T34" s="57"/>
      <c r="U34" s="57"/>
      <c r="V34" s="57"/>
      <c r="W34" s="57"/>
      <c r="X34" s="57"/>
      <c r="Y34" s="57"/>
      <c r="Z34" s="57"/>
      <c r="AA34" s="57"/>
      <c r="AB34" s="66"/>
      <c r="AC34" s="57"/>
    </row>
    <row r="35" spans="1:29" ht="12.75" customHeight="1">
      <c r="A35" s="56"/>
      <c r="B35" s="57"/>
      <c r="C35" s="46"/>
      <c r="D35" s="65">
        <v>4</v>
      </c>
      <c r="E35" s="67" t="s">
        <v>94</v>
      </c>
      <c r="F35" s="67"/>
      <c r="G35" s="67"/>
      <c r="H35" s="67"/>
      <c r="I35" s="67"/>
      <c r="J35" s="67"/>
      <c r="K35" s="67"/>
      <c r="L35" s="67"/>
      <c r="M35" s="65"/>
      <c r="N35" s="56"/>
      <c r="O35" s="56"/>
      <c r="P35" s="56"/>
      <c r="Q35" s="57"/>
      <c r="R35" s="56"/>
      <c r="S35" s="56"/>
      <c r="T35" s="57"/>
      <c r="U35" s="57"/>
      <c r="V35" s="57"/>
      <c r="W35" s="57"/>
      <c r="X35" s="57"/>
      <c r="Y35" s="57"/>
      <c r="Z35" s="57"/>
      <c r="AA35" s="57"/>
      <c r="AB35" s="66"/>
      <c r="AC35" s="57"/>
    </row>
    <row r="36" spans="1:29" ht="12.75" customHeight="1">
      <c r="A36" s="60"/>
      <c r="B36" s="60"/>
      <c r="C36" s="48"/>
      <c r="D36" s="69"/>
      <c r="E36" s="65" t="s">
        <v>95</v>
      </c>
      <c r="F36" s="70"/>
      <c r="G36" s="70"/>
      <c r="H36" s="70"/>
      <c r="I36" s="70"/>
      <c r="J36" s="70"/>
      <c r="K36" s="70"/>
      <c r="L36" s="70"/>
      <c r="M36" s="7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2"/>
      <c r="AC36" s="57"/>
    </row>
    <row r="37" spans="1:29" ht="12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66"/>
      <c r="AC37" s="57"/>
    </row>
    <row r="38" spans="1:29" ht="12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66"/>
      <c r="AC38" s="57"/>
    </row>
  </sheetData>
  <sheetProtection/>
  <mergeCells count="9">
    <mergeCell ref="A1:A2"/>
    <mergeCell ref="AB1:AB2"/>
    <mergeCell ref="E28:J28"/>
    <mergeCell ref="W1:AA1"/>
    <mergeCell ref="M27:N27"/>
    <mergeCell ref="C1:G1"/>
    <mergeCell ref="H1:L1"/>
    <mergeCell ref="M1:Q1"/>
    <mergeCell ref="R1:V1"/>
  </mergeCells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Header>&amp;L&amp;F&amp;RDNSSEC TEST REPORT TABLES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CoreCom and Nominet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DNSSEC CPE Test Report Summary Results</dc:title>
  <dc:subject/>
  <dc:creator>Bellis and Phifer</dc:creator>
  <cp:keywords/>
  <dc:description/>
  <cp:lastModifiedBy>mary.ladd</cp:lastModifiedBy>
  <cp:lastPrinted>2008-09-12T13:07:31Z</cp:lastPrinted>
  <dcterms:created xsi:type="dcterms:W3CDTF">2008-08-13T13:26:53Z</dcterms:created>
  <dcterms:modified xsi:type="dcterms:W3CDTF">2008-09-16T22:32:36Z</dcterms:modified>
  <cp:category/>
  <cp:version/>
  <cp:contentType/>
  <cp:contentStatus/>
</cp:coreProperties>
</file>